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A04802C1-DCED-4876-9006-D1D73EDA4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J15" i="2" s="1"/>
  <c r="H8" i="2"/>
  <c r="G8" i="2"/>
  <c r="B3" i="3" s="1"/>
  <c r="J7" i="2"/>
  <c r="H7" i="2"/>
  <c r="J5" i="2"/>
  <c r="H5" i="2"/>
  <c r="H15" i="2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<sst xmlns="http://schemas.openxmlformats.org/spreadsheetml/2006/main" count="82" uniqueCount="45">
  <si>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08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</si>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</sst>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12364957.776324764</c:v>
                </c:pt>
                <c:pt idx="1">
                  <c:v>196550.66576603986</c:v>
                </c:pt>
                <c:pt idx="2">
                  <c:v>620322.81081478798</c:v>
                </c:pt>
                <c:pt idx="3">
                  <c:v>1376.267398965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83-41B7-968F-BC69FD98D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358225</c:v>
                </c:pt>
                <c:pt idx="1">
                  <c:v>6295</c:v>
                </c:pt>
                <c:pt idx="2">
                  <c:v>1094121</c:v>
                </c:pt>
                <c:pt idx="3">
                  <c:v>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CC-4A9E-A025-250E3F35C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1129472.5935139901</c:v>
                </c:pt>
                <c:pt idx="1">
                  <c:v>5101124.2406145269</c:v>
                </c:pt>
                <c:pt idx="2">
                  <c:v>449642.53780472901</c:v>
                </c:pt>
                <c:pt idx="3">
                  <c:v>5881269.0701575568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48-49E3-AE7C-611A81824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1885063.570497978</c:v>
                </c:pt>
                <c:pt idx="1">
                  <c:v>10676086.233445309</c:v>
                </c:pt>
                <c:pt idx="2">
                  <c:v>88.449128700000003</c:v>
                </c:pt>
                <c:pt idx="3">
                  <c:v>270.189018815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9D-466D-A2B0-1F2E9F30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13183207.520304555</v>
      </c>
      <c r="H4" s="5"/>
      <c r="I4" s="1">
        <v>1458716</v>
      </c>
      <c r="J4" s="5"/>
      <c r="K4" s="3">
        <v>582509.87486617302</v>
      </c>
    </row>
    <row r="5" spans="1:11" x14ac:dyDescent="0.25">
      <c r="E5" s="6" t="s">
        <v>7</v>
      </c>
      <c r="F5" s="6"/>
      <c r="G5" s="2">
        <v>12561508.442090804</v>
      </c>
      <c r="H5" s="4">
        <f>G5/G4</f>
        <v>0.9528415920589719</v>
      </c>
      <c r="I5">
        <v>364520</v>
      </c>
      <c r="J5" s="4">
        <f>I5/I4</f>
        <v>0.24989100003016351</v>
      </c>
      <c r="K5" s="2">
        <v>172467.14479114799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12364957.776324764</v>
      </c>
      <c r="H7" s="4">
        <f>G7/G5</f>
        <v>0.98435294083730884</v>
      </c>
      <c r="I7">
        <v>358225</v>
      </c>
      <c r="J7" s="4">
        <f>I7/I5</f>
        <v>0.9827307143640952</v>
      </c>
      <c r="K7" s="2">
        <v>128995.013140411</v>
      </c>
    </row>
    <row r="8" spans="1:11" x14ac:dyDescent="0.25">
      <c r="F8" t="s">
        <v>10</v>
      </c>
      <c r="G8" s="2">
        <f>G5-G7</f>
        <v>196550.66576603986</v>
      </c>
      <c r="H8" s="4">
        <f>1-H7</f>
        <v>1.5647059162691157E-2</v>
      </c>
      <c r="I8">
        <f>I5-I7</f>
        <v>6295</v>
      </c>
      <c r="J8" s="4">
        <f>1-J7</f>
        <v>1.7269285635904796E-2</v>
      </c>
      <c r="K8" s="2">
        <f>K5-K7</f>
        <v>43472.131650736992</v>
      </c>
    </row>
    <row r="9" spans="1:11" x14ac:dyDescent="0.25">
      <c r="E9" s="6" t="s">
        <v>11</v>
      </c>
      <c r="F9" s="6"/>
      <c r="G9" s="2">
        <v>620322.81081478798</v>
      </c>
      <c r="H9" s="4">
        <f>1-H5-H10</f>
        <v>4.7054012451778211E-2</v>
      </c>
      <c r="I9">
        <v>1094121</v>
      </c>
      <c r="J9" s="4">
        <f>1-J5-J10</f>
        <v>0.75005758488972496</v>
      </c>
      <c r="K9" s="2">
        <v>408353.99888627097</v>
      </c>
    </row>
    <row r="10" spans="1:11" x14ac:dyDescent="0.25">
      <c r="E10" s="6" t="s">
        <v>12</v>
      </c>
      <c r="F10" s="6"/>
      <c r="G10" s="2">
        <v>1376.267398965</v>
      </c>
      <c r="H10" s="4">
        <f>G10/G4</f>
        <v>1.0439548924988823E-4</v>
      </c>
      <c r="I10">
        <v>75</v>
      </c>
      <c r="J10" s="4">
        <f>I10/I4</f>
        <v>5.141508011155016E-5</v>
      </c>
      <c r="K10" s="2">
        <v>1688.731188754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3211562.662806157</v>
      </c>
      <c r="H13" s="5">
        <f>G13/G5</f>
        <v>0.25566695891752372</v>
      </c>
      <c r="I13" s="1">
        <f>I14+I15</f>
        <v>95405</v>
      </c>
      <c r="J13" s="5">
        <f>I13/I5</f>
        <v>0.26172775156370021</v>
      </c>
      <c r="K13" s="3">
        <f>K14+K15</f>
        <v>24326.542489488002</v>
      </c>
    </row>
    <row r="14" spans="1:11" x14ac:dyDescent="0.25">
      <c r="E14" s="6" t="s">
        <v>15</v>
      </c>
      <c r="F14" s="6"/>
      <c r="G14" s="2">
        <v>3211562.662806157</v>
      </c>
      <c r="H14" s="4">
        <f>G14/G7</f>
        <v>0.25973098500630137</v>
      </c>
      <c r="I14">
        <v>95405</v>
      </c>
      <c r="J14" s="4">
        <f>I14/I7</f>
        <v>0.26632702910182149</v>
      </c>
      <c r="K14" s="2">
        <v>24326.542489488002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1129472.5935139901</v>
      </c>
      <c r="H18" s="4">
        <f>G18/G5</f>
        <v>8.9915363168437651E-2</v>
      </c>
      <c r="I18">
        <v>32763</v>
      </c>
      <c r="J18" s="4">
        <f>I18/I5</f>
        <v>8.9879841983978928E-2</v>
      </c>
      <c r="K18" s="2">
        <v>15762.087354416</v>
      </c>
    </row>
    <row r="19" spans="2:11" x14ac:dyDescent="0.25">
      <c r="E19" s="6" t="s">
        <v>20</v>
      </c>
      <c r="F19" s="6"/>
      <c r="G19" s="2">
        <v>5101124.2406145269</v>
      </c>
      <c r="H19" s="4">
        <f>G19/G5</f>
        <v>0.40609169385436233</v>
      </c>
      <c r="I19">
        <v>137395</v>
      </c>
      <c r="J19" s="4">
        <f>I19/I5</f>
        <v>0.37692033358937782</v>
      </c>
      <c r="K19" s="2">
        <v>59502.806542028004</v>
      </c>
    </row>
    <row r="20" spans="2:11" x14ac:dyDescent="0.25">
      <c r="E20" s="6" t="s">
        <v>21</v>
      </c>
      <c r="F20" s="6"/>
      <c r="G20" s="2">
        <v>6330911.6079622861</v>
      </c>
      <c r="H20" s="4">
        <f>1-H18-H19</f>
        <v>0.5039929429772001</v>
      </c>
      <c r="I20">
        <v>194362</v>
      </c>
      <c r="J20" s="4">
        <f>1-J18-J19</f>
        <v>0.53319982442664327</v>
      </c>
      <c r="K20" s="2">
        <v>97202.250894704004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449642.53780472901</v>
      </c>
      <c r="H22" s="4">
        <f>G22/G20</f>
        <v>7.1023347923420826E-2</v>
      </c>
      <c r="I22">
        <v>16686</v>
      </c>
      <c r="J22" s="4">
        <f>I22/I20</f>
        <v>8.585011473436166E-2</v>
      </c>
      <c r="K22" s="2">
        <v>13411.731822465001</v>
      </c>
    </row>
    <row r="23" spans="2:11" x14ac:dyDescent="0.25">
      <c r="F23" t="s">
        <v>24</v>
      </c>
      <c r="G23" s="2">
        <f>G20-G22</f>
        <v>5881269.0701575568</v>
      </c>
      <c r="H23" s="4">
        <f>1-H22</f>
        <v>0.9289766520765792</v>
      </c>
      <c r="I23">
        <f>I20-I22</f>
        <v>177676</v>
      </c>
      <c r="J23" s="4">
        <f>1-J22</f>
        <v>0.91414988526563834</v>
      </c>
      <c r="K23" s="2">
        <f>K20-K22</f>
        <v>83790.519072238996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1885063.570497978</v>
      </c>
      <c r="H26" s="4">
        <f>G26/G5</f>
        <v>0.15006665634053565</v>
      </c>
      <c r="I26">
        <v>64896</v>
      </c>
      <c r="J26" s="4">
        <f>I26/I5</f>
        <v>0.17803138373751784</v>
      </c>
      <c r="K26" s="2">
        <v>91427.992257731996</v>
      </c>
    </row>
    <row r="27" spans="2:11" x14ac:dyDescent="0.25">
      <c r="E27" s="6" t="s">
        <v>27</v>
      </c>
      <c r="F27" s="6"/>
      <c r="G27" s="2">
        <v>10676086.233445309</v>
      </c>
      <c r="H27" s="4">
        <f>G27/G5</f>
        <v>0.84990479309571876</v>
      </c>
      <c r="I27">
        <v>299584</v>
      </c>
      <c r="J27" s="4">
        <f>I27/I5</f>
        <v>0.8218588829145177</v>
      </c>
      <c r="K27" s="2">
        <v>80787.723719026995</v>
      </c>
    </row>
    <row r="28" spans="2:11" x14ac:dyDescent="0.25">
      <c r="E28" s="6" t="s">
        <v>28</v>
      </c>
      <c r="F28" s="6"/>
      <c r="G28" s="2">
        <v>88.449128700000003</v>
      </c>
      <c r="H28" s="4">
        <f>G28/G5</f>
        <v>7.0412824309878876E-6</v>
      </c>
      <c r="I28">
        <v>4</v>
      </c>
      <c r="J28" s="4">
        <f>I28/I5</f>
        <v>1.097333479644464E-5</v>
      </c>
      <c r="K28" s="2">
        <v>89.177689337999993</v>
      </c>
    </row>
    <row r="29" spans="2:11" x14ac:dyDescent="0.25">
      <c r="E29" s="6" t="s">
        <v>29</v>
      </c>
      <c r="F29" s="6"/>
      <c r="G29" s="2">
        <v>270.189018815</v>
      </c>
      <c r="H29" s="4">
        <f>G29/G5</f>
        <v>2.1509281314468336E-5</v>
      </c>
      <c r="I29">
        <v>36</v>
      </c>
      <c r="J29" s="4">
        <f>I29/I5</f>
        <v>9.876001316800176E-5</v>
      </c>
      <c r="K29" s="2">
        <v>162.251125051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16066857.343449969</v>
      </c>
      <c r="H4" s="5"/>
      <c r="I4" s="1">
        <v>3879676</v>
      </c>
      <c r="J4" s="5"/>
      <c r="K4" s="3">
        <v>133772209.63367359</v>
      </c>
    </row>
    <row r="5" spans="1:11" x14ac:dyDescent="0.25">
      <c r="E5" s="6" t="s">
        <v>7</v>
      </c>
      <c r="F5" s="6"/>
      <c r="G5" s="2">
        <v>12985733.058451978</v>
      </c>
      <c r="H5" s="4">
        <f>G5/G4</f>
        <v>0.80823105482702984</v>
      </c>
      <c r="I5">
        <v>499812</v>
      </c>
      <c r="J5" s="4">
        <f>I5/I4</f>
        <v>0.12882828359893972</v>
      </c>
      <c r="K5" s="2">
        <v>1761760.466520332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12513627.192984683</v>
      </c>
      <c r="H7" s="4">
        <f>G7/G5</f>
        <v>0.96364426533779568</v>
      </c>
      <c r="I7">
        <v>486350</v>
      </c>
      <c r="J7" s="4">
        <f>I7/I5</f>
        <v>0.97306587276816081</v>
      </c>
      <c r="K7" s="2">
        <v>1309103.6455443241</v>
      </c>
    </row>
    <row r="8" spans="1:11" x14ac:dyDescent="0.25">
      <c r="F8" t="s">
        <v>10</v>
      </c>
      <c r="G8" s="2">
        <f>G5-G7</f>
        <v>472105.86546729505</v>
      </c>
      <c r="H8" s="4">
        <f>1-H7</f>
        <v>3.635573466220432E-2</v>
      </c>
      <c r="I8">
        <f>I5-I7</f>
        <v>13462</v>
      </c>
      <c r="J8" s="4">
        <f>1-J7</f>
        <v>2.6934127231839189E-2</v>
      </c>
      <c r="K8" s="2">
        <f>K5-K7</f>
        <v>452656.82097600796</v>
      </c>
    </row>
    <row r="9" spans="1:11" x14ac:dyDescent="0.25">
      <c r="E9" s="6" t="s">
        <v>11</v>
      </c>
      <c r="F9" s="6"/>
      <c r="G9" s="2">
        <v>2738780.610378088</v>
      </c>
      <c r="H9" s="4">
        <f>1-H5-H10</f>
        <v>0.17046150045606867</v>
      </c>
      <c r="I9">
        <v>3354847</v>
      </c>
      <c r="J9" s="4">
        <f>1-J5-J10</f>
        <v>0.8647234975291751</v>
      </c>
      <c r="K9" s="2">
        <v>127530709.72088158</v>
      </c>
    </row>
    <row r="10" spans="1:11" x14ac:dyDescent="0.25">
      <c r="E10" s="6" t="s">
        <v>12</v>
      </c>
      <c r="F10" s="6"/>
      <c r="G10" s="2">
        <v>342343.67461990297</v>
      </c>
      <c r="H10" s="4">
        <f>G10/G4</f>
        <v>2.1307444716901491E-2</v>
      </c>
      <c r="I10">
        <v>25017</v>
      </c>
      <c r="J10" s="4">
        <f>I10/I4</f>
        <v>6.4482188718851781E-3</v>
      </c>
      <c r="K10" s="2">
        <v>4479739.4462716961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2662907.8857839359</v>
      </c>
      <c r="H13" s="5">
        <f>G13/G5</f>
        <v>0.20506411719673681</v>
      </c>
      <c r="I13" s="1">
        <f>I14+I15</f>
        <v>83980</v>
      </c>
      <c r="J13" s="5">
        <f>I13/I5</f>
        <v>0.16802317671444464</v>
      </c>
      <c r="K13" s="3">
        <f>K14+K15</f>
        <v>235769.23537041401</v>
      </c>
    </row>
    <row r="14" spans="1:11" x14ac:dyDescent="0.25">
      <c r="E14" s="6" t="s">
        <v>15</v>
      </c>
      <c r="F14" s="6"/>
      <c r="G14" s="2">
        <v>2662907.8857839359</v>
      </c>
      <c r="H14" s="4">
        <f>G14/G7</f>
        <v>0.2128006408307257</v>
      </c>
      <c r="I14">
        <v>83980</v>
      </c>
      <c r="J14" s="4">
        <f>I14/I7</f>
        <v>0.17267400020561324</v>
      </c>
      <c r="K14" s="2">
        <v>235769.23537041401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1454593.540646313</v>
      </c>
      <c r="H18" s="4">
        <f>G18/G5</f>
        <v>0.11201474218658505</v>
      </c>
      <c r="I18">
        <v>48352</v>
      </c>
      <c r="J18" s="4">
        <f>I18/I5</f>
        <v>9.6740374380767172E-2</v>
      </c>
      <c r="K18" s="2">
        <v>189416.62595690999</v>
      </c>
    </row>
    <row r="19" spans="2:11" x14ac:dyDescent="0.25">
      <c r="E19" s="6" t="s">
        <v>20</v>
      </c>
      <c r="F19" s="6"/>
      <c r="G19" s="2">
        <v>5563166.0945834983</v>
      </c>
      <c r="H19" s="4">
        <f>G19/G5</f>
        <v>0.42840601062275957</v>
      </c>
      <c r="I19">
        <v>176394</v>
      </c>
      <c r="J19" s="4">
        <f>I19/I5</f>
        <v>0.35292069818251665</v>
      </c>
      <c r="K19" s="2">
        <v>255508.199728662</v>
      </c>
    </row>
    <row r="20" spans="2:11" x14ac:dyDescent="0.25">
      <c r="E20" s="6" t="s">
        <v>21</v>
      </c>
      <c r="F20" s="6"/>
      <c r="G20" s="2">
        <v>5966801.4797716299</v>
      </c>
      <c r="H20" s="4">
        <f>1-H18-H19</f>
        <v>0.4595792471906554</v>
      </c>
      <c r="I20">
        <v>275000</v>
      </c>
      <c r="J20" s="4">
        <f>1-J18-J19</f>
        <v>0.55033892743671609</v>
      </c>
      <c r="K20" s="2">
        <v>1280418.8917787001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441366.23729691899</v>
      </c>
      <c r="H22" s="4">
        <f>G22/G20</f>
        <v>7.3970323764452034E-2</v>
      </c>
      <c r="I22">
        <v>25154</v>
      </c>
      <c r="J22" s="4">
        <f>I22/I20</f>
        <v>9.1469090909090903E-2</v>
      </c>
      <c r="K22" s="2">
        <v>232959.36527284299</v>
      </c>
    </row>
    <row r="23" spans="2:11" x14ac:dyDescent="0.25">
      <c r="F23" t="s">
        <v>24</v>
      </c>
      <c r="G23" s="2">
        <f>G20-G22</f>
        <v>5525435.2424747106</v>
      </c>
      <c r="H23" s="4">
        <f>1-H22</f>
        <v>0.92602967623554799</v>
      </c>
      <c r="I23">
        <f>I20-I22</f>
        <v>249846</v>
      </c>
      <c r="J23" s="4">
        <f>1-J22</f>
        <v>0.90853090909090906</v>
      </c>
      <c r="K23" s="2">
        <f>K20-K22</f>
        <v>1047459.526505857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1772943.141267865</v>
      </c>
      <c r="H26" s="4">
        <f>G26/G5</f>
        <v>0.1365300775310421</v>
      </c>
      <c r="I26">
        <v>65805</v>
      </c>
      <c r="J26" s="4">
        <f>I26/I5</f>
        <v>0.13165950397349405</v>
      </c>
      <c r="K26" s="2">
        <v>268412.47667097999</v>
      </c>
    </row>
    <row r="27" spans="2:11" x14ac:dyDescent="0.25">
      <c r="E27" s="6" t="s">
        <v>27</v>
      </c>
      <c r="F27" s="6"/>
      <c r="G27" s="2">
        <v>11202716.249131914</v>
      </c>
      <c r="H27" s="4">
        <f>G27/G5</f>
        <v>0.86269417357539491</v>
      </c>
      <c r="I27">
        <v>432930</v>
      </c>
      <c r="J27" s="4">
        <f>I27/I5</f>
        <v>0.86618568581786748</v>
      </c>
      <c r="K27" s="2">
        <v>1492832.6756977399</v>
      </c>
    </row>
    <row r="28" spans="2:11" x14ac:dyDescent="0.25">
      <c r="E28" s="6" t="s">
        <v>28</v>
      </c>
      <c r="F28" s="6"/>
      <c r="G28" s="2">
        <v>251.58999542399999</v>
      </c>
      <c r="H28" s="4">
        <f>G28/G5</f>
        <v>1.9374339075932914E-5</v>
      </c>
      <c r="I28">
        <v>24</v>
      </c>
      <c r="J28" s="4">
        <f>I28/I5</f>
        <v>4.8018054788600516E-5</v>
      </c>
      <c r="K28" s="2">
        <v>104.66479204300001</v>
      </c>
    </row>
    <row r="29" spans="2:11" x14ac:dyDescent="0.25">
      <c r="E29" s="6" t="s">
        <v>29</v>
      </c>
      <c r="F29" s="6"/>
      <c r="G29" s="2">
        <v>1544.9259956999999</v>
      </c>
      <c r="H29" s="4">
        <f>G29/G5</f>
        <v>1.1897102679886519E-4</v>
      </c>
      <c r="I29">
        <v>525</v>
      </c>
      <c r="J29" s="4">
        <f>I29/I5</f>
        <v>1.0503949485006362E-3</v>
      </c>
      <c r="K29" s="2">
        <v>204.352852302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12364957.776324764</v>
      </c>
    </row>
    <row r="3" spans="1:2" x14ac:dyDescent="0.25">
      <c r="A3" t="s">
        <v>32</v>
      </c>
      <c r="B3">
        <f>'NEWT - UK'!$G$8</f>
        <v>196550.66576603986</v>
      </c>
    </row>
    <row r="4" spans="1:2" x14ac:dyDescent="0.25">
      <c r="A4" t="s">
        <v>33</v>
      </c>
      <c r="B4">
        <f>'NEWT - UK'!$G$9</f>
        <v>620322.81081478798</v>
      </c>
    </row>
    <row r="5" spans="1:2" x14ac:dyDescent="0.25">
      <c r="A5" t="s">
        <v>34</v>
      </c>
      <c r="B5">
        <f>'NEWT - UK'!$G$10</f>
        <v>1376.267398965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358225</v>
      </c>
    </row>
    <row r="16" spans="1:2" x14ac:dyDescent="0.25">
      <c r="A16" t="s">
        <v>32</v>
      </c>
      <c r="B16">
        <f>'NEWT - UK'!$I$8</f>
        <v>6295</v>
      </c>
    </row>
    <row r="17" spans="1:2" x14ac:dyDescent="0.25">
      <c r="A17" t="s">
        <v>33</v>
      </c>
      <c r="B17">
        <f>'NEWT - UK'!$I$9</f>
        <v>1094121</v>
      </c>
    </row>
    <row r="18" spans="1:2" x14ac:dyDescent="0.25">
      <c r="A18" t="s">
        <v>34</v>
      </c>
      <c r="B18">
        <f>'NEWT - UK'!$I$10</f>
        <v>75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1129472.5935139901</v>
      </c>
    </row>
    <row r="28" spans="1:2" x14ac:dyDescent="0.25">
      <c r="A28" t="s">
        <v>37</v>
      </c>
      <c r="B28">
        <f>'NEWT - UK'!$G$19</f>
        <v>5101124.2406145269</v>
      </c>
    </row>
    <row r="29" spans="1:2" x14ac:dyDescent="0.25">
      <c r="A29" t="s">
        <v>38</v>
      </c>
      <c r="B29">
        <f>'NEWT - UK'!$G$22</f>
        <v>449642.53780472901</v>
      </c>
    </row>
    <row r="30" spans="1:2" x14ac:dyDescent="0.25">
      <c r="A30" t="s">
        <v>39</v>
      </c>
      <c r="B30">
        <f>'NEWT - UK'!$G$23</f>
        <v>5881269.0701575568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1885063.570497978</v>
      </c>
    </row>
    <row r="41" spans="1:2" x14ac:dyDescent="0.25">
      <c r="A41" t="s">
        <v>42</v>
      </c>
      <c r="B41">
        <f>'NEWT - UK'!$G$27</f>
        <v>10676086.233445309</v>
      </c>
    </row>
    <row r="42" spans="1:2" x14ac:dyDescent="0.25">
      <c r="A42" t="s">
        <v>43</v>
      </c>
      <c r="B42">
        <f>'NEWT - UK'!$G$28</f>
        <v>88.449128700000003</v>
      </c>
    </row>
    <row r="43" spans="1:2" x14ac:dyDescent="0.25">
      <c r="A43" t="s">
        <v>44</v>
      </c>
      <c r="B43">
        <f>'NEWT - UK'!$G$29</f>
        <v>270.189018815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2026-05-12T10:15:30Z</dcterms:created>
  <dcterms:modified xsi:type="dcterms:W3CDTF">2026-05-12T10:15:30Z</dcterms:modified>
</cp:coreProperties>
</file>