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C8A8B9F-BBCE-4C7A-AC94-FD1904F8FE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<sst xmlns="http://schemas.openxmlformats.org/spreadsheetml/2006/main" count="82" uniqueCount="45">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</sst>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14031740.386267232</c:v>
                </c:pt>
                <c:pt idx="1">
                  <c:v>300340.76964952052</c:v>
                </c:pt>
                <c:pt idx="2">
                  <c:v>693951.38827520795</c:v>
                </c:pt>
                <c:pt idx="3">
                  <c:v>118.450462499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24-4CC5-B299-EC31D8F4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393654</c:v>
                </c:pt>
                <c:pt idx="1">
                  <c:v>8173</c:v>
                </c:pt>
                <c:pt idx="2">
                  <c:v>1232795</c:v>
                </c:pt>
                <c:pt idx="3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B3-4369-B632-5334F42E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1455423.438523625</c:v>
                </c:pt>
                <c:pt idx="1">
                  <c:v>5575912.3275567079</c:v>
                </c:pt>
                <c:pt idx="2">
                  <c:v>461080.33731787</c:v>
                </c:pt>
                <c:pt idx="3">
                  <c:v>6839665.0525185494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DB-4238-A219-95313E26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2375673.3499282729</c:v>
                </c:pt>
                <c:pt idx="1">
                  <c:v>11955922.533717686</c:v>
                </c:pt>
                <c:pt idx="2">
                  <c:v>0</c:v>
                </c:pt>
                <c:pt idx="3">
                  <c:v>485.27227079300002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49-4B61-91CD-81E5E670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15026150.99465446</v>
      </c>
      <c r="H4" s="5"/>
      <c r="I4" s="1">
        <v>1634657</v>
      </c>
      <c r="J4" s="5"/>
      <c r="K4" s="3">
        <v>676583.45979395404</v>
      </c>
    </row>
    <row r="5" spans="1:11" x14ac:dyDescent="0.35">
      <c r="E5" s="6" t="s">
        <v>7</v>
      </c>
      <c r="F5" s="6"/>
      <c r="G5" s="2">
        <v>14332081.155916752</v>
      </c>
      <c r="H5" s="4">
        <f>G5/G4</f>
        <v>0.95380920643053424</v>
      </c>
      <c r="I5">
        <v>401827</v>
      </c>
      <c r="J5" s="4">
        <f>I5/I4</f>
        <v>0.24581731825086242</v>
      </c>
      <c r="K5" s="2">
        <v>144246.476131945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14031740.386267232</v>
      </c>
      <c r="H7" s="4">
        <f>G7/G5</f>
        <v>0.97904416208768608</v>
      </c>
      <c r="I7">
        <v>393654</v>
      </c>
      <c r="J7" s="4">
        <f>I7/I5</f>
        <v>0.97966040111789399</v>
      </c>
      <c r="K7" s="2">
        <v>88905.421949456999</v>
      </c>
    </row>
    <row r="8" spans="1:11" x14ac:dyDescent="0.35">
      <c r="F8" t="s">
        <v>10</v>
      </c>
      <c r="G8" s="2">
        <f>G5-G7</f>
        <v>300340.76964952052</v>
      </c>
      <c r="H8" s="4">
        <f>1-H7</f>
        <v>2.0955837912313924E-2</v>
      </c>
      <c r="I8">
        <f>I5-I7</f>
        <v>8173</v>
      </c>
      <c r="J8" s="4">
        <f>1-J7</f>
        <v>2.0339598882106014E-2</v>
      </c>
      <c r="K8" s="2">
        <f>K5-K7</f>
        <v>55341.054182488006</v>
      </c>
    </row>
    <row r="9" spans="1:11" x14ac:dyDescent="0.35">
      <c r="E9" s="6" t="s">
        <v>11</v>
      </c>
      <c r="F9" s="6"/>
      <c r="G9" s="2">
        <v>693951.38827520795</v>
      </c>
      <c r="H9" s="4">
        <f>1-H5-H10</f>
        <v>4.6182910615105648E-2</v>
      </c>
      <c r="I9">
        <v>1232795</v>
      </c>
      <c r="J9" s="4">
        <f>1-J5-J10</f>
        <v>0.75416127052953619</v>
      </c>
      <c r="K9" s="2">
        <v>531286.53119203402</v>
      </c>
    </row>
    <row r="10" spans="1:11" x14ac:dyDescent="0.35">
      <c r="E10" s="6" t="s">
        <v>12</v>
      </c>
      <c r="F10" s="6"/>
      <c r="G10" s="2">
        <v>118.450462499</v>
      </c>
      <c r="H10" s="4">
        <f>G10/G4</f>
        <v>7.882954360111158E-6</v>
      </c>
      <c r="I10">
        <v>35</v>
      </c>
      <c r="J10" s="4">
        <f>I10/I4</f>
        <v>2.141121960142097E-5</v>
      </c>
      <c r="K10" s="2">
        <v>1050.452469975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3516113.5211644382</v>
      </c>
      <c r="H13" s="5">
        <f>G13/G5</f>
        <v>0.24533167813614226</v>
      </c>
      <c r="I13" s="1">
        <f>I14+I15</f>
        <v>109834</v>
      </c>
      <c r="J13" s="5">
        <f>I13/I5</f>
        <v>0.27333653537467617</v>
      </c>
      <c r="K13" s="3">
        <f>K14+K15</f>
        <v>34229.676971499997</v>
      </c>
    </row>
    <row r="14" spans="1:11" x14ac:dyDescent="0.35">
      <c r="E14" s="6" t="s">
        <v>15</v>
      </c>
      <c r="F14" s="6"/>
      <c r="G14" s="2">
        <v>3516113.5211644382</v>
      </c>
      <c r="H14" s="4">
        <f>G14/G7</f>
        <v>0.25058285176125655</v>
      </c>
      <c r="I14">
        <v>109834</v>
      </c>
      <c r="J14" s="4">
        <f>I14/I7</f>
        <v>0.27901151772876687</v>
      </c>
      <c r="K14" s="2">
        <v>34229.676971499997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1455423.438523625</v>
      </c>
      <c r="H18" s="4">
        <f>G18/G5</f>
        <v>0.10155004166458956</v>
      </c>
      <c r="I18">
        <v>42954</v>
      </c>
      <c r="J18" s="4">
        <f>I18/I5</f>
        <v>0.10689674909849263</v>
      </c>
      <c r="K18" s="2">
        <v>15135.320957497001</v>
      </c>
    </row>
    <row r="19" spans="2:11" x14ac:dyDescent="0.35">
      <c r="E19" s="6" t="s">
        <v>20</v>
      </c>
      <c r="F19" s="6"/>
      <c r="G19" s="2">
        <v>5575912.3275567079</v>
      </c>
      <c r="H19" s="4">
        <f>G19/G5</f>
        <v>0.38905112711106782</v>
      </c>
      <c r="I19">
        <v>152174</v>
      </c>
      <c r="J19" s="4">
        <f>I19/I5</f>
        <v>0.37870526370801366</v>
      </c>
      <c r="K19" s="2">
        <v>25614.096879903002</v>
      </c>
    </row>
    <row r="20" spans="2:11" x14ac:dyDescent="0.35">
      <c r="E20" s="6" t="s">
        <v>21</v>
      </c>
      <c r="F20" s="6"/>
      <c r="G20" s="2">
        <v>7300745.3898364194</v>
      </c>
      <c r="H20" s="4">
        <f>1-H18-H19</f>
        <v>0.5093988312243426</v>
      </c>
      <c r="I20">
        <v>206699</v>
      </c>
      <c r="J20" s="4">
        <f>1-J18-J19</f>
        <v>0.51439798719349361</v>
      </c>
      <c r="K20" s="2">
        <v>103497.058294545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461080.33731787</v>
      </c>
      <c r="H22" s="4">
        <f>G22/G20</f>
        <v>6.3155241375730406E-2</v>
      </c>
      <c r="I22">
        <v>15368</v>
      </c>
      <c r="J22" s="4">
        <f>I22/I20</f>
        <v>7.4349658198636662E-2</v>
      </c>
      <c r="K22" s="2">
        <v>10746.784903315</v>
      </c>
    </row>
    <row r="23" spans="2:11" x14ac:dyDescent="0.35">
      <c r="F23" t="s">
        <v>24</v>
      </c>
      <c r="G23" s="2">
        <f>G20-G22</f>
        <v>6839665.0525185494</v>
      </c>
      <c r="H23" s="4">
        <f>1-H22</f>
        <v>0.93684475862426964</v>
      </c>
      <c r="I23">
        <f>I20-I22</f>
        <v>191331</v>
      </c>
      <c r="J23" s="4">
        <f>1-J22</f>
        <v>0.9256503418013633</v>
      </c>
      <c r="K23" s="2">
        <f>K20-K22</f>
        <v>92750.273391230003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2375673.3499282729</v>
      </c>
      <c r="H26" s="4">
        <f>G26/G5</f>
        <v>0.16575913323987265</v>
      </c>
      <c r="I26">
        <v>71857</v>
      </c>
      <c r="J26" s="4">
        <f>I26/I5</f>
        <v>0.17882571355334509</v>
      </c>
      <c r="K26" s="2">
        <v>30696.605280029002</v>
      </c>
    </row>
    <row r="27" spans="2:11" x14ac:dyDescent="0.35">
      <c r="E27" s="6" t="s">
        <v>27</v>
      </c>
      <c r="F27" s="6"/>
      <c r="G27" s="2">
        <v>11955922.533717686</v>
      </c>
      <c r="H27" s="4">
        <f>G27/G5</f>
        <v>0.83420700759721067</v>
      </c>
      <c r="I27">
        <v>329870</v>
      </c>
      <c r="J27" s="4">
        <f>I27/I5</f>
        <v>0.82092542312985439</v>
      </c>
      <c r="K27" s="2">
        <v>113505.201966523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485.27227079300002</v>
      </c>
      <c r="H29" s="4">
        <f>G29/G5</f>
        <v>3.3859162916661528E-5</v>
      </c>
      <c r="I29">
        <v>100</v>
      </c>
      <c r="J29" s="4">
        <f>I29/I5</f>
        <v>2.4886331680051366E-4</v>
      </c>
      <c r="K29" s="2">
        <v>44.668885392999996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14804602.213592554</v>
      </c>
      <c r="H4" s="5"/>
      <c r="I4" s="1">
        <v>3975529</v>
      </c>
      <c r="J4" s="5"/>
      <c r="K4" s="3">
        <v>111784966.38758299</v>
      </c>
    </row>
    <row r="5" spans="1:11" x14ac:dyDescent="0.35">
      <c r="E5" s="6" t="s">
        <v>7</v>
      </c>
      <c r="F5" s="6"/>
      <c r="G5" s="2">
        <v>12183470.39321428</v>
      </c>
      <c r="H5" s="4">
        <f>G5/G4</f>
        <v>0.82295155367486106</v>
      </c>
      <c r="I5">
        <v>439776</v>
      </c>
      <c r="J5" s="4">
        <f>I5/I4</f>
        <v>0.11062075009388687</v>
      </c>
      <c r="K5" s="2">
        <v>1876009.4223230029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11684867.512685319</v>
      </c>
      <c r="H7" s="4">
        <f>G7/G5</f>
        <v>0.95907546335839888</v>
      </c>
      <c r="I7">
        <v>425203</v>
      </c>
      <c r="J7" s="4">
        <f>I7/I5</f>
        <v>0.96686267554391325</v>
      </c>
      <c r="K7" s="2">
        <v>1381377.4182614291</v>
      </c>
    </row>
    <row r="8" spans="1:11" x14ac:dyDescent="0.35">
      <c r="F8" t="s">
        <v>10</v>
      </c>
      <c r="G8" s="2">
        <f>G5-G7</f>
        <v>498602.88052896038</v>
      </c>
      <c r="H8" s="4">
        <f>1-H7</f>
        <v>4.0924536641601117E-2</v>
      </c>
      <c r="I8">
        <f>I5-I7</f>
        <v>14573</v>
      </c>
      <c r="J8" s="4">
        <f>1-J7</f>
        <v>3.3137324456086747E-2</v>
      </c>
      <c r="K8" s="2">
        <f>K5-K7</f>
        <v>494632.00406157388</v>
      </c>
    </row>
    <row r="9" spans="1:11" x14ac:dyDescent="0.35">
      <c r="E9" s="6" t="s">
        <v>11</v>
      </c>
      <c r="F9" s="6"/>
      <c r="G9" s="2">
        <v>2287912.9510272769</v>
      </c>
      <c r="H9" s="4">
        <f>1-H5-H10</f>
        <v>0.15454065688618612</v>
      </c>
      <c r="I9">
        <v>3511234</v>
      </c>
      <c r="J9" s="4">
        <f>1-J5-J10</f>
        <v>0.88321176879856744</v>
      </c>
      <c r="K9" s="2">
        <v>105675238.19149987</v>
      </c>
    </row>
    <row r="10" spans="1:11" x14ac:dyDescent="0.35">
      <c r="E10" s="6" t="s">
        <v>12</v>
      </c>
      <c r="F10" s="6"/>
      <c r="G10" s="2">
        <v>333218.86935099598</v>
      </c>
      <c r="H10" s="4">
        <f>G10/G4</f>
        <v>2.2507789438952819E-2</v>
      </c>
      <c r="I10">
        <v>24519</v>
      </c>
      <c r="J10" s="4">
        <f>I10/I4</f>
        <v>6.1674811075456875E-3</v>
      </c>
      <c r="K10" s="2">
        <v>4233718.773760125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2170170.1727022622</v>
      </c>
      <c r="H13" s="5">
        <f>G13/G5</f>
        <v>0.17812413890798823</v>
      </c>
      <c r="I13" s="1">
        <f>I14+I15</f>
        <v>60897</v>
      </c>
      <c r="J13" s="5">
        <f>I13/I5</f>
        <v>0.13847276795459507</v>
      </c>
      <c r="K13" s="3">
        <f>K14+K15</f>
        <v>257636.312986545</v>
      </c>
    </row>
    <row r="14" spans="1:11" x14ac:dyDescent="0.35">
      <c r="E14" s="6" t="s">
        <v>15</v>
      </c>
      <c r="F14" s="6"/>
      <c r="G14" s="2">
        <v>2170170.1727022622</v>
      </c>
      <c r="H14" s="4">
        <f>G14/G7</f>
        <v>0.18572484201008554</v>
      </c>
      <c r="I14">
        <v>60897</v>
      </c>
      <c r="J14" s="4">
        <f>I14/I7</f>
        <v>0.1432186508561793</v>
      </c>
      <c r="K14" s="2">
        <v>257636.312986545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1407378.2852324769</v>
      </c>
      <c r="H18" s="4">
        <f>G18/G5</f>
        <v>0.11551538599513747</v>
      </c>
      <c r="I18">
        <v>46063</v>
      </c>
      <c r="J18" s="4">
        <f>I18/I5</f>
        <v>0.10474195954304009</v>
      </c>
      <c r="K18" s="2">
        <v>228309.14306282401</v>
      </c>
    </row>
    <row r="19" spans="2:11" x14ac:dyDescent="0.35">
      <c r="E19" s="6" t="s">
        <v>20</v>
      </c>
      <c r="F19" s="6"/>
      <c r="G19" s="2">
        <v>5113580.0759696867</v>
      </c>
      <c r="H19" s="4">
        <f>G19/G5</f>
        <v>0.41971457318251065</v>
      </c>
      <c r="I19">
        <v>152171</v>
      </c>
      <c r="J19" s="4">
        <f>I19/I5</f>
        <v>0.34601933711707777</v>
      </c>
      <c r="K19" s="2">
        <v>254991.20604807901</v>
      </c>
    </row>
    <row r="20" spans="2:11" x14ac:dyDescent="0.35">
      <c r="E20" s="6" t="s">
        <v>21</v>
      </c>
      <c r="F20" s="6"/>
      <c r="G20" s="2">
        <v>5661330.2153240889</v>
      </c>
      <c r="H20" s="4">
        <f>1-H18-H19</f>
        <v>0.4647700408223519</v>
      </c>
      <c r="I20">
        <v>241476</v>
      </c>
      <c r="J20" s="4">
        <f>1-J18-J19</f>
        <v>0.54923870333988212</v>
      </c>
      <c r="K20" s="2">
        <v>1355600.2998128489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421622.77445364097</v>
      </c>
      <c r="H22" s="4">
        <f>G22/G20</f>
        <v>7.4474153320432085E-2</v>
      </c>
      <c r="I22">
        <v>24568</v>
      </c>
      <c r="J22" s="4">
        <f>I22/I20</f>
        <v>0.10174095976411734</v>
      </c>
      <c r="K22" s="2">
        <v>208502.727605928</v>
      </c>
    </row>
    <row r="23" spans="2:11" x14ac:dyDescent="0.35">
      <c r="F23" t="s">
        <v>24</v>
      </c>
      <c r="G23" s="2">
        <f>G20-G22</f>
        <v>5239707.440870448</v>
      </c>
      <c r="H23" s="4">
        <f>1-H22</f>
        <v>0.92552584667956794</v>
      </c>
      <c r="I23">
        <f>I20-I22</f>
        <v>216908</v>
      </c>
      <c r="J23" s="4">
        <f>1-J22</f>
        <v>0.89825904023588266</v>
      </c>
      <c r="K23" s="2">
        <f>K20-K22</f>
        <v>1147097.5722069209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1735863.3621991579</v>
      </c>
      <c r="H26" s="4">
        <f>G26/G5</f>
        <v>0.14247692210636195</v>
      </c>
      <c r="I26">
        <v>63004</v>
      </c>
      <c r="J26" s="4">
        <f>I26/I5</f>
        <v>0.14326384341119114</v>
      </c>
      <c r="K26" s="2">
        <v>261275.12686206101</v>
      </c>
    </row>
    <row r="27" spans="2:11" x14ac:dyDescent="0.35">
      <c r="E27" s="6" t="s">
        <v>27</v>
      </c>
      <c r="F27" s="6"/>
      <c r="G27" s="2">
        <v>10435303.698851893</v>
      </c>
      <c r="H27" s="4">
        <f>G27/G5</f>
        <v>0.85651323982893679</v>
      </c>
      <c r="I27">
        <v>375455</v>
      </c>
      <c r="J27" s="4">
        <f>I27/I5</f>
        <v>0.85374145019282544</v>
      </c>
      <c r="K27" s="2">
        <v>1614178.419509979</v>
      </c>
    </row>
    <row r="28" spans="2:11" x14ac:dyDescent="0.35">
      <c r="E28" s="6" t="s">
        <v>28</v>
      </c>
      <c r="F28" s="6"/>
      <c r="G28" s="2">
        <v>252.04622792699999</v>
      </c>
      <c r="H28" s="4">
        <f>G28/G5</f>
        <v>2.0687556155377533E-5</v>
      </c>
      <c r="I28">
        <v>23</v>
      </c>
      <c r="J28" s="4">
        <f>I28/I5</f>
        <v>5.2299352397584226E-5</v>
      </c>
      <c r="K28" s="2">
        <v>105.209435388</v>
      </c>
    </row>
    <row r="29" spans="2:11" x14ac:dyDescent="0.35">
      <c r="E29" s="6" t="s">
        <v>29</v>
      </c>
      <c r="F29" s="6"/>
      <c r="G29" s="2">
        <v>3744.9987218169999</v>
      </c>
      <c r="H29" s="4">
        <f>G29/G5</f>
        <v>3.0738357799127734E-4</v>
      </c>
      <c r="I29">
        <v>766</v>
      </c>
      <c r="J29" s="4">
        <f>I29/I5</f>
        <v>1.7417958233282398E-3</v>
      </c>
      <c r="K29" s="2">
        <v>240.801233137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14031740.386267232</v>
      </c>
    </row>
    <row r="3" spans="1:2" x14ac:dyDescent="0.35">
      <c r="A3" t="s">
        <v>32</v>
      </c>
      <c r="B3">
        <f>'NEWT - UK'!$G$8</f>
        <v>300340.76964952052</v>
      </c>
    </row>
    <row r="4" spans="1:2" x14ac:dyDescent="0.35">
      <c r="A4" t="s">
        <v>33</v>
      </c>
      <c r="B4">
        <f>'NEWT - UK'!$G$9</f>
        <v>693951.38827520795</v>
      </c>
    </row>
    <row r="5" spans="1:2" x14ac:dyDescent="0.35">
      <c r="A5" t="s">
        <v>34</v>
      </c>
      <c r="B5">
        <f>'NEWT - UK'!$G$10</f>
        <v>118.450462499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393654</v>
      </c>
    </row>
    <row r="16" spans="1:2" x14ac:dyDescent="0.35">
      <c r="A16" t="s">
        <v>32</v>
      </c>
      <c r="B16">
        <f>'NEWT - UK'!$I$8</f>
        <v>8173</v>
      </c>
    </row>
    <row r="17" spans="1:2" x14ac:dyDescent="0.35">
      <c r="A17" t="s">
        <v>33</v>
      </c>
      <c r="B17">
        <f>'NEWT - UK'!$I$9</f>
        <v>1232795</v>
      </c>
    </row>
    <row r="18" spans="1:2" x14ac:dyDescent="0.35">
      <c r="A18" t="s">
        <v>34</v>
      </c>
      <c r="B18">
        <f>'NEWT - UK'!$I$10</f>
        <v>35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1455423.438523625</v>
      </c>
    </row>
    <row r="28" spans="1:2" x14ac:dyDescent="0.35">
      <c r="A28" t="s">
        <v>37</v>
      </c>
      <c r="B28">
        <f>'NEWT - UK'!$G$19</f>
        <v>5575912.3275567079</v>
      </c>
    </row>
    <row r="29" spans="1:2" x14ac:dyDescent="0.35">
      <c r="A29" t="s">
        <v>38</v>
      </c>
      <c r="B29">
        <f>'NEWT - UK'!$G$22</f>
        <v>461080.33731787</v>
      </c>
    </row>
    <row r="30" spans="1:2" x14ac:dyDescent="0.35">
      <c r="A30" t="s">
        <v>39</v>
      </c>
      <c r="B30">
        <f>'NEWT - UK'!$G$23</f>
        <v>6839665.0525185494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2375673.3499282729</v>
      </c>
    </row>
    <row r="41" spans="1:2" x14ac:dyDescent="0.35">
      <c r="A41" t="s">
        <v>42</v>
      </c>
      <c r="B41">
        <f>'NEWT - UK'!$G$27</f>
        <v>11955922.533717686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485.27227079300002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2026-03-10T10:28:35Z</dcterms:created>
  <dcterms:modified xsi:type="dcterms:W3CDTF">2026-03-10T10:28:36Z</dcterms:modified>
</cp:coreProperties>
</file>