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97805D2-0064-43EC-9474-0DAFEFCDE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H20" i="5"/>
  <c r="J19" i="5"/>
  <c r="H19" i="5"/>
  <c r="J18" i="5"/>
  <c r="J20" i="5" s="1"/>
  <c r="H18" i="5"/>
  <c r="J14" i="5"/>
  <c r="H14" i="5"/>
  <c r="K13" i="5"/>
  <c r="I13" i="5"/>
  <c r="J13" i="5" s="1"/>
  <c r="H13" i="5"/>
  <c r="G13" i="5"/>
  <c r="J10" i="5"/>
  <c r="J9" i="5" s="1"/>
  <c r="H10" i="5"/>
  <c r="K8" i="5"/>
  <c r="J8" i="5"/>
  <c r="I8" i="5"/>
  <c r="J15" i="5" s="1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H20" i="2"/>
  <c r="J19" i="2"/>
  <c r="H19" i="2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H9" i="2" s="1"/>
  <c r="K8" i="2"/>
  <c r="J8" i="2"/>
  <c r="I8" i="2"/>
  <c r="B16" i="3" s="1"/>
  <c r="H8" i="2"/>
  <c r="G8" i="2"/>
  <c r="H15" i="2" s="1"/>
  <c r="J7" i="2"/>
  <c r="H7" i="2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<sst xmlns="http://schemas.openxmlformats.org/spreadsheetml/2006/main" count="82" uniqueCount="45">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</sst>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12897766.907661704</c:v>
                </c:pt>
                <c:pt idx="1">
                  <c:v>297497.66169056296</c:v>
                </c:pt>
                <c:pt idx="2">
                  <c:v>685559.89200557698</c:v>
                </c:pt>
                <c:pt idx="3">
                  <c:v>574.90841509200004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18-43A2-8DCE-A7FDEBC72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370935</c:v>
                </c:pt>
                <c:pt idx="1">
                  <c:v>8045</c:v>
                </c:pt>
                <c:pt idx="2">
                  <c:v>1125985</c:v>
                </c:pt>
                <c:pt idx="3">
                  <c:v>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9B-4292-B60A-D05B5065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1242806.585311471</c:v>
                </c:pt>
                <c:pt idx="1">
                  <c:v>5022853.9020345006</c:v>
                </c:pt>
                <c:pt idx="2">
                  <c:v>540767.49634877103</c:v>
                </c:pt>
                <c:pt idx="3">
                  <c:v>6388836.5856575249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C7B-434A-8A73-C930DB144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2247024.5584297888</c:v>
                </c:pt>
                <c:pt idx="1">
                  <c:v>10948138.361538794</c:v>
                </c:pt>
                <c:pt idx="2">
                  <c:v>0.67119759999999995</c:v>
                </c:pt>
                <c:pt idx="3">
                  <c:v>100.978186085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6D2-4DBB-816D-B647D34E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13881399.369772935</v>
      </c>
      <c r="H4" s="5"/>
      <c r="I4" s="1">
        <v>1505022</v>
      </c>
      <c r="J4" s="5"/>
      <c r="K4" s="3">
        <v>647947.96267141704</v>
      </c>
    </row>
    <row r="5" spans="1:11" x14ac:dyDescent="0.25">
      <c r="E5" s="6" t="s">
        <v>7</v>
      </c>
      <c r="F5" s="6"/>
      <c r="G5" s="2">
        <v>13195264.569352267</v>
      </c>
      <c r="H5" s="4">
        <f>G5/G4</f>
        <v>0.95057164035531305</v>
      </c>
      <c r="I5">
        <v>378980</v>
      </c>
      <c r="J5" s="4">
        <f>I5/I4</f>
        <v>0.25181027254086652</v>
      </c>
      <c r="K5" s="2">
        <v>229047.62422560301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12897766.907661704</v>
      </c>
      <c r="H7" s="4">
        <f>G7/G5</f>
        <v>0.97745421017312983</v>
      </c>
      <c r="I7">
        <v>370935</v>
      </c>
      <c r="J7" s="4">
        <f>I7/I5</f>
        <v>0.97877196685840939</v>
      </c>
      <c r="K7" s="2">
        <v>148191.68727534899</v>
      </c>
    </row>
    <row r="8" spans="1:11" x14ac:dyDescent="0.25">
      <c r="F8" t="s">
        <v>10</v>
      </c>
      <c r="G8" s="2">
        <f>G5-G7</f>
        <v>297497.66169056296</v>
      </c>
      <c r="H8" s="4">
        <f>1-H7</f>
        <v>2.2545789826870166E-2</v>
      </c>
      <c r="I8">
        <f>I5-I7</f>
        <v>8045</v>
      </c>
      <c r="J8" s="4">
        <f>1-J7</f>
        <v>2.1228033141590608E-2</v>
      </c>
      <c r="K8" s="2">
        <f>K5-K7</f>
        <v>80855.936950254021</v>
      </c>
    </row>
    <row r="9" spans="1:11" x14ac:dyDescent="0.25">
      <c r="E9" s="6" t="s">
        <v>11</v>
      </c>
      <c r="F9" s="6"/>
      <c r="G9" s="2">
        <v>685559.89200557698</v>
      </c>
      <c r="H9" s="4">
        <f>1-H5-H10</f>
        <v>4.9386943905554488E-2</v>
      </c>
      <c r="I9">
        <v>1125985</v>
      </c>
      <c r="J9" s="4">
        <f>1-J5-J10</f>
        <v>0.74815185425860886</v>
      </c>
      <c r="K9" s="2">
        <v>415072.13228207501</v>
      </c>
    </row>
    <row r="10" spans="1:11" x14ac:dyDescent="0.25">
      <c r="E10" s="6" t="s">
        <v>12</v>
      </c>
      <c r="F10" s="6"/>
      <c r="G10" s="2">
        <v>574.90841509200004</v>
      </c>
      <c r="H10" s="4">
        <f>G10/G4</f>
        <v>4.1415739132459247E-5</v>
      </c>
      <c r="I10">
        <v>57</v>
      </c>
      <c r="J10" s="4">
        <f>I10/I4</f>
        <v>3.7873200524643495E-5</v>
      </c>
      <c r="K10" s="2">
        <v>3828.2061637390002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3561445.4063401851</v>
      </c>
      <c r="H13" s="5">
        <f>G13/G5</f>
        <v>0.26990329656686907</v>
      </c>
      <c r="I13" s="1">
        <f>I14+I15</f>
        <v>104529</v>
      </c>
      <c r="J13" s="5">
        <f>I13/I5</f>
        <v>0.27581666578711278</v>
      </c>
      <c r="K13" s="3">
        <f>K14+K15</f>
        <v>46306.477096832001</v>
      </c>
    </row>
    <row r="14" spans="1:11" x14ac:dyDescent="0.25">
      <c r="E14" s="6" t="s">
        <v>15</v>
      </c>
      <c r="F14" s="6"/>
      <c r="G14" s="2">
        <v>3561445.4063401851</v>
      </c>
      <c r="H14" s="4">
        <f>G14/G7</f>
        <v>0.27612883934385318</v>
      </c>
      <c r="I14">
        <v>104529</v>
      </c>
      <c r="J14" s="4">
        <f>I14/I7</f>
        <v>0.28179869788507422</v>
      </c>
      <c r="K14" s="2">
        <v>46306.477096832001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1242806.585311471</v>
      </c>
      <c r="H18" s="4">
        <f>G18/G5</f>
        <v>9.4185802700618243E-2</v>
      </c>
      <c r="I18">
        <v>36421</v>
      </c>
      <c r="J18" s="4">
        <f>I18/I5</f>
        <v>9.6102696712227556E-2</v>
      </c>
      <c r="K18" s="2">
        <v>33839.296368623</v>
      </c>
    </row>
    <row r="19" spans="2:11" x14ac:dyDescent="0.25">
      <c r="E19" s="6" t="s">
        <v>20</v>
      </c>
      <c r="F19" s="6"/>
      <c r="G19" s="2">
        <v>5022853.9020345006</v>
      </c>
      <c r="H19" s="4">
        <f>G19/G5</f>
        <v>0.38065579326849858</v>
      </c>
      <c r="I19">
        <v>145276</v>
      </c>
      <c r="J19" s="4">
        <f>I19/I5</f>
        <v>0.38333421288722358</v>
      </c>
      <c r="K19" s="2">
        <v>55450.117426725003</v>
      </c>
    </row>
    <row r="20" spans="2:11" x14ac:dyDescent="0.25">
      <c r="E20" s="6" t="s">
        <v>21</v>
      </c>
      <c r="F20" s="6"/>
      <c r="G20" s="2">
        <v>6929604.0820062961</v>
      </c>
      <c r="H20" s="4">
        <f>1-H18-H19</f>
        <v>0.52515840403088321</v>
      </c>
      <c r="I20">
        <v>197283</v>
      </c>
      <c r="J20" s="4">
        <f>1-J18-J19</f>
        <v>0.52056309040054882</v>
      </c>
      <c r="K20" s="2">
        <v>139758.21043025501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540767.49634877103</v>
      </c>
      <c r="H22" s="4">
        <f>G22/G20</f>
        <v>7.8037286105991366E-2</v>
      </c>
      <c r="I22">
        <v>16552</v>
      </c>
      <c r="J22" s="4">
        <f>I22/I20</f>
        <v>8.389977849079748E-2</v>
      </c>
      <c r="K22" s="2">
        <v>10285.020313268</v>
      </c>
    </row>
    <row r="23" spans="2:11" x14ac:dyDescent="0.25">
      <c r="F23" t="s">
        <v>24</v>
      </c>
      <c r="G23" s="2">
        <f>G20-G22</f>
        <v>6388836.5856575249</v>
      </c>
      <c r="H23" s="4">
        <f>1-H22</f>
        <v>0.92196271389400863</v>
      </c>
      <c r="I23">
        <f>I20-I22</f>
        <v>180731</v>
      </c>
      <c r="J23" s="4">
        <f>1-J22</f>
        <v>0.91610022150920256</v>
      </c>
      <c r="K23" s="2">
        <f>K20-K22</f>
        <v>129473.19011698701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2247024.5584297888</v>
      </c>
      <c r="H26" s="4">
        <f>G26/G5</f>
        <v>0.17029022393751755</v>
      </c>
      <c r="I26">
        <v>60419</v>
      </c>
      <c r="J26" s="4">
        <f>I26/I5</f>
        <v>0.15942529948809964</v>
      </c>
      <c r="K26" s="2">
        <v>61138.380158638</v>
      </c>
    </row>
    <row r="27" spans="2:11" x14ac:dyDescent="0.25">
      <c r="E27" s="6" t="s">
        <v>27</v>
      </c>
      <c r="F27" s="6"/>
      <c r="G27" s="2">
        <v>10948138.361538794</v>
      </c>
      <c r="H27" s="4">
        <f>G27/G5</f>
        <v>0.8297020725880162</v>
      </c>
      <c r="I27">
        <v>318467</v>
      </c>
      <c r="J27" s="4">
        <f>I27/I5</f>
        <v>0.84032666631484509</v>
      </c>
      <c r="K27" s="2">
        <v>167909.24406696501</v>
      </c>
    </row>
    <row r="28" spans="2:11" x14ac:dyDescent="0.25">
      <c r="E28" s="6" t="s">
        <v>28</v>
      </c>
      <c r="F28" s="6"/>
      <c r="G28" s="2">
        <v>0.67119759999999995</v>
      </c>
      <c r="H28" s="4">
        <f>G28/G5</f>
        <v>5.0866551138273074E-8</v>
      </c>
      <c r="I28">
        <v>2</v>
      </c>
      <c r="J28" s="4">
        <f>I28/I5</f>
        <v>5.2773233416011403E-6</v>
      </c>
      <c r="K28" s="2">
        <v>0</v>
      </c>
    </row>
    <row r="29" spans="2:11" x14ac:dyDescent="0.25">
      <c r="E29" s="6" t="s">
        <v>29</v>
      </c>
      <c r="F29" s="6"/>
      <c r="G29" s="2">
        <v>100.978186085</v>
      </c>
      <c r="H29" s="4">
        <f>G29/G5</f>
        <v>7.6526079150800127E-6</v>
      </c>
      <c r="I29">
        <v>92</v>
      </c>
      <c r="J29" s="4">
        <f>I29/I5</f>
        <v>2.4275687371365243E-4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13869611.905501656</v>
      </c>
      <c r="H4" s="5"/>
      <c r="I4" s="1">
        <v>3961622</v>
      </c>
      <c r="J4" s="5"/>
      <c r="K4" s="3">
        <v>123755597.62832426</v>
      </c>
    </row>
    <row r="5" spans="1:11" x14ac:dyDescent="0.25">
      <c r="E5" s="6" t="s">
        <v>7</v>
      </c>
      <c r="F5" s="6"/>
      <c r="G5" s="2">
        <v>11634908.706139328</v>
      </c>
      <c r="H5" s="4">
        <f>G5/G4</f>
        <v>0.83887774116621905</v>
      </c>
      <c r="I5">
        <v>427697</v>
      </c>
      <c r="J5" s="4">
        <f>I5/I4</f>
        <v>0.10796007291962736</v>
      </c>
      <c r="K5" s="2">
        <v>2269726.6527743149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11182666.454184227</v>
      </c>
      <c r="H7" s="4">
        <f>G7/G5</f>
        <v>0.96113057150878467</v>
      </c>
      <c r="I7">
        <v>414088</v>
      </c>
      <c r="J7" s="4">
        <f>I7/I5</f>
        <v>0.96818074477959859</v>
      </c>
      <c r="K7" s="2">
        <v>1435312.8466996341</v>
      </c>
    </row>
    <row r="8" spans="1:11" x14ac:dyDescent="0.25">
      <c r="F8" t="s">
        <v>10</v>
      </c>
      <c r="G8" s="2">
        <f>G5-G7</f>
        <v>452242.25195510127</v>
      </c>
      <c r="H8" s="4">
        <f>1-H7</f>
        <v>3.886942849121533E-2</v>
      </c>
      <c r="I8">
        <f>I5-I7</f>
        <v>13609</v>
      </c>
      <c r="J8" s="4">
        <f>1-J7</f>
        <v>3.181925522040141E-2</v>
      </c>
      <c r="K8" s="2">
        <f>K5-K7</f>
        <v>834413.80607468076</v>
      </c>
    </row>
    <row r="9" spans="1:11" x14ac:dyDescent="0.25">
      <c r="E9" s="6" t="s">
        <v>11</v>
      </c>
      <c r="F9" s="6"/>
      <c r="G9" s="2">
        <v>1917165.5849705811</v>
      </c>
      <c r="H9" s="4">
        <f>1-H5-H10</f>
        <v>0.13822777436260469</v>
      </c>
      <c r="I9">
        <v>3509560</v>
      </c>
      <c r="J9" s="4">
        <f>1-J5-J10</f>
        <v>0.8858896684236911</v>
      </c>
      <c r="K9" s="2">
        <v>117395515.34933145</v>
      </c>
    </row>
    <row r="10" spans="1:11" x14ac:dyDescent="0.25">
      <c r="E10" s="6" t="s">
        <v>12</v>
      </c>
      <c r="F10" s="6"/>
      <c r="G10" s="2">
        <v>317537.61439174903</v>
      </c>
      <c r="H10" s="4">
        <f>G10/G4</f>
        <v>2.2894484471176257E-2</v>
      </c>
      <c r="I10">
        <v>24365</v>
      </c>
      <c r="J10" s="4">
        <f>I10/I4</f>
        <v>6.1502586566815308E-3</v>
      </c>
      <c r="K10" s="2">
        <v>4090355.6262184861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2013004.0558759</v>
      </c>
      <c r="H13" s="5">
        <f>G13/G5</f>
        <v>0.17301416854381585</v>
      </c>
      <c r="I13" s="1">
        <f>I14+I15</f>
        <v>56681</v>
      </c>
      <c r="J13" s="5">
        <f>I13/I5</f>
        <v>0.13252606401260705</v>
      </c>
      <c r="K13" s="3">
        <f>K14+K15</f>
        <v>305710.368949892</v>
      </c>
    </row>
    <row r="14" spans="1:11" x14ac:dyDescent="0.25">
      <c r="E14" s="6" t="s">
        <v>15</v>
      </c>
      <c r="F14" s="6"/>
      <c r="G14" s="2">
        <v>2013004.0558759</v>
      </c>
      <c r="H14" s="4">
        <f>G14/G7</f>
        <v>0.18001109700653664</v>
      </c>
      <c r="I14">
        <v>56681</v>
      </c>
      <c r="J14" s="4">
        <f>I14/I7</f>
        <v>0.13688153242788972</v>
      </c>
      <c r="K14" s="2">
        <v>305710.368949892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1237991.972084889</v>
      </c>
      <c r="H18" s="4">
        <f>G18/G5</f>
        <v>0.10640323902426881</v>
      </c>
      <c r="I18">
        <v>40903</v>
      </c>
      <c r="J18" s="4">
        <f>I18/I5</f>
        <v>9.5635461553389436E-2</v>
      </c>
      <c r="K18" s="2">
        <v>259506.07570615099</v>
      </c>
    </row>
    <row r="19" spans="2:11" x14ac:dyDescent="0.25">
      <c r="E19" s="6" t="s">
        <v>20</v>
      </c>
      <c r="F19" s="6"/>
      <c r="G19" s="2">
        <v>4865008.1647552019</v>
      </c>
      <c r="H19" s="4">
        <f>G19/G5</f>
        <v>0.41813892034993877</v>
      </c>
      <c r="I19">
        <v>148291</v>
      </c>
      <c r="J19" s="4">
        <f>I19/I5</f>
        <v>0.34671975721129678</v>
      </c>
      <c r="K19" s="2">
        <v>293644.75231653597</v>
      </c>
    </row>
    <row r="20" spans="2:11" x14ac:dyDescent="0.25">
      <c r="E20" s="6" t="s">
        <v>21</v>
      </c>
      <c r="F20" s="6"/>
      <c r="G20" s="2">
        <v>5530742.0437075552</v>
      </c>
      <c r="H20" s="4">
        <f>1-H18-H19</f>
        <v>0.47545784062579238</v>
      </c>
      <c r="I20">
        <v>238435</v>
      </c>
      <c r="J20" s="4">
        <f>1-J18-J19</f>
        <v>0.5576447812353138</v>
      </c>
      <c r="K20" s="2">
        <v>1675714.059163685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411626.83359892998</v>
      </c>
      <c r="H22" s="4">
        <f>G22/G20</f>
        <v>7.4425245355141223E-2</v>
      </c>
      <c r="I22">
        <v>22895</v>
      </c>
      <c r="J22" s="4">
        <f>I22/I20</f>
        <v>9.6021976639335663E-2</v>
      </c>
      <c r="K22" s="2">
        <v>177026.404892071</v>
      </c>
    </row>
    <row r="23" spans="2:11" x14ac:dyDescent="0.25">
      <c r="F23" t="s">
        <v>24</v>
      </c>
      <c r="G23" s="2">
        <f>G20-G22</f>
        <v>5119115.2101086248</v>
      </c>
      <c r="H23" s="4">
        <f>1-H22</f>
        <v>0.92557475464485872</v>
      </c>
      <c r="I23">
        <f>I20-I22</f>
        <v>215540</v>
      </c>
      <c r="J23" s="4">
        <f>1-J22</f>
        <v>0.90397802336066435</v>
      </c>
      <c r="K23" s="2">
        <f>K20-K22</f>
        <v>1498687.654271614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1622178.400604465</v>
      </c>
      <c r="H26" s="4">
        <f>G26/G5</f>
        <v>0.13942338883574559</v>
      </c>
      <c r="I26">
        <v>59672</v>
      </c>
      <c r="J26" s="4">
        <f>I26/I5</f>
        <v>0.13951933261163862</v>
      </c>
      <c r="K26" s="2">
        <v>280385.82824391901</v>
      </c>
    </row>
    <row r="27" spans="2:11" x14ac:dyDescent="0.25">
      <c r="E27" s="6" t="s">
        <v>27</v>
      </c>
      <c r="F27" s="6"/>
      <c r="G27" s="2">
        <v>10000815.538116986</v>
      </c>
      <c r="H27" s="4">
        <f>G27/G5</f>
        <v>0.8595525577987484</v>
      </c>
      <c r="I27">
        <v>366485</v>
      </c>
      <c r="J27" s="4">
        <f>I27/I5</f>
        <v>0.85687998746776339</v>
      </c>
      <c r="K27" s="2">
        <v>1988865.755714173</v>
      </c>
    </row>
    <row r="28" spans="2:11" x14ac:dyDescent="0.25">
      <c r="E28" s="6" t="s">
        <v>28</v>
      </c>
      <c r="F28" s="6"/>
      <c r="G28" s="2">
        <v>250.67190265100001</v>
      </c>
      <c r="H28" s="4">
        <f>G28/G5</f>
        <v>2.1544810447780252E-5</v>
      </c>
      <c r="I28">
        <v>23</v>
      </c>
      <c r="J28" s="4">
        <f>I28/I5</f>
        <v>5.3776388424515487E-5</v>
      </c>
      <c r="K28" s="2">
        <v>104.24745061</v>
      </c>
    </row>
    <row r="29" spans="2:11" x14ac:dyDescent="0.25">
      <c r="E29" s="6" t="s">
        <v>29</v>
      </c>
      <c r="F29" s="6"/>
      <c r="G29" s="2">
        <v>3431.8229261410002</v>
      </c>
      <c r="H29" s="4">
        <f>G29/G5</f>
        <v>2.9495916236370204E-4</v>
      </c>
      <c r="I29">
        <v>987</v>
      </c>
      <c r="J29" s="4">
        <f>I29/I5</f>
        <v>2.3077084945650776E-3</v>
      </c>
      <c r="K29" s="2">
        <v>167.25948781899999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12897766.907661704</v>
      </c>
    </row>
    <row r="3" spans="1:2" x14ac:dyDescent="0.25">
      <c r="A3" t="s">
        <v>32</v>
      </c>
      <c r="B3">
        <f>'NEWT - UK'!$G$8</f>
        <v>297497.66169056296</v>
      </c>
    </row>
    <row r="4" spans="1:2" x14ac:dyDescent="0.25">
      <c r="A4" t="s">
        <v>33</v>
      </c>
      <c r="B4">
        <f>'NEWT - UK'!$G$9</f>
        <v>685559.89200557698</v>
      </c>
    </row>
    <row r="5" spans="1:2" x14ac:dyDescent="0.25">
      <c r="A5" t="s">
        <v>34</v>
      </c>
      <c r="B5">
        <f>'NEWT - UK'!$G$10</f>
        <v>574.90841509200004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370935</v>
      </c>
    </row>
    <row r="16" spans="1:2" x14ac:dyDescent="0.25">
      <c r="A16" t="s">
        <v>32</v>
      </c>
      <c r="B16">
        <f>'NEWT - UK'!$I$8</f>
        <v>8045</v>
      </c>
    </row>
    <row r="17" spans="1:2" x14ac:dyDescent="0.25">
      <c r="A17" t="s">
        <v>33</v>
      </c>
      <c r="B17">
        <f>'NEWT - UK'!$I$9</f>
        <v>1125985</v>
      </c>
    </row>
    <row r="18" spans="1:2" x14ac:dyDescent="0.25">
      <c r="A18" t="s">
        <v>34</v>
      </c>
      <c r="B18">
        <f>'NEWT - UK'!$I$10</f>
        <v>57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1242806.585311471</v>
      </c>
    </row>
    <row r="28" spans="1:2" x14ac:dyDescent="0.25">
      <c r="A28" t="s">
        <v>37</v>
      </c>
      <c r="B28">
        <f>'NEWT - UK'!$G$19</f>
        <v>5022853.9020345006</v>
      </c>
    </row>
    <row r="29" spans="1:2" x14ac:dyDescent="0.25">
      <c r="A29" t="s">
        <v>38</v>
      </c>
      <c r="B29">
        <f>'NEWT - UK'!$G$22</f>
        <v>540767.49634877103</v>
      </c>
    </row>
    <row r="30" spans="1:2" x14ac:dyDescent="0.25">
      <c r="A30" t="s">
        <v>39</v>
      </c>
      <c r="B30">
        <f>'NEWT - UK'!$G$23</f>
        <v>6388836.5856575249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2247024.5584297888</v>
      </c>
    </row>
    <row r="41" spans="1:2" x14ac:dyDescent="0.25">
      <c r="A41" t="s">
        <v>42</v>
      </c>
      <c r="B41">
        <f>'NEWT - UK'!$G$27</f>
        <v>10948138.361538794</v>
      </c>
    </row>
    <row r="42" spans="1:2" x14ac:dyDescent="0.25">
      <c r="A42" t="s">
        <v>43</v>
      </c>
      <c r="B42">
        <f>'NEWT - UK'!$G$28</f>
        <v>0.67119759999999995</v>
      </c>
    </row>
    <row r="43" spans="1:2" x14ac:dyDescent="0.25">
      <c r="A43" t="s">
        <v>44</v>
      </c>
      <c r="B43">
        <f>'NEWT - UK'!$G$29</f>
        <v>100.978186085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2026-02-04T12:06:12Z</dcterms:created>
  <dcterms:modified xsi:type="dcterms:W3CDTF">2026-02-04T12:06:12Z</dcterms:modified>
</cp:coreProperties>
</file>