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26250A8-6FBF-427C-BB9D-87C366576C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H23" i="5"/>
  <c r="G23" i="5"/>
  <c r="J22" i="5"/>
  <c r="J23" i="5" s="1"/>
  <c r="H22" i="5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H15" i="2"/>
  <c r="J14" i="2"/>
  <c r="H14" i="2"/>
  <c r="K13" i="2"/>
  <c r="J13" i="2"/>
  <c r="I13" i="2"/>
  <c r="H13" i="2"/>
  <c r="G13" i="2"/>
  <c r="J10" i="2"/>
  <c r="H10" i="2"/>
  <c r="K8" i="2"/>
  <c r="I8" i="2"/>
  <c r="B16" i="3" s="1"/>
  <c r="G8" i="2"/>
  <c r="B3" i="3" s="1"/>
  <c r="J7" i="2"/>
  <c r="J8" i="2" s="1"/>
  <c r="H7" i="2"/>
  <c r="H8" i="2" s="1"/>
  <c r="J5" i="2"/>
  <c r="J9" i="2" s="1"/>
  <c r="H5" i="2"/>
  <c r="H9" i="2" s="1"/>
  <c r="J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<sst xmlns="http://schemas.openxmlformats.org/spreadsheetml/2006/main" count="82" uniqueCount="45">
  <si>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July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</si>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</sst>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13141289.732342588</c:v>
                </c:pt>
                <c:pt idx="1">
                  <c:v>281409.20055245981</c:v>
                </c:pt>
                <c:pt idx="2">
                  <c:v>656452.42718534404</c:v>
                </c:pt>
                <c:pt idx="3">
                  <c:v>670.32369042599998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75-4656-90DE-C45D02649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371568</c:v>
                </c:pt>
                <c:pt idx="1">
                  <c:v>9133</c:v>
                </c:pt>
                <c:pt idx="2">
                  <c:v>1210106</c:v>
                </c:pt>
                <c:pt idx="3">
                  <c:v>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1B-4115-9691-6A7B6A4B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1236074.2637389081</c:v>
                </c:pt>
                <c:pt idx="1">
                  <c:v>5085655.1312697241</c:v>
                </c:pt>
                <c:pt idx="2">
                  <c:v>614449.29124364397</c:v>
                </c:pt>
                <c:pt idx="3">
                  <c:v>6486520.2466427721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AD-461D-9480-00199588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2348664.373300021</c:v>
                </c:pt>
                <c:pt idx="1">
                  <c:v>11072754.437615313</c:v>
                </c:pt>
                <c:pt idx="2">
                  <c:v>0</c:v>
                </c:pt>
                <c:pt idx="3">
                  <c:v>1280.121979715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63-48F2-A3C0-82594088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14079821.683770819</v>
      </c>
      <c r="H4" s="5"/>
      <c r="I4" s="1">
        <v>1590858</v>
      </c>
      <c r="J4" s="5"/>
      <c r="K4" s="3">
        <v>684255.78918227099</v>
      </c>
    </row>
    <row r="5" spans="1:11" x14ac:dyDescent="0.35">
      <c r="E5" s="6" t="s">
        <v>7</v>
      </c>
      <c r="F5" s="6"/>
      <c r="G5" s="2">
        <v>13422698.932895048</v>
      </c>
      <c r="H5" s="4">
        <f>G5/G4</f>
        <v>0.95332875901168501</v>
      </c>
      <c r="I5">
        <v>380701</v>
      </c>
      <c r="J5" s="4">
        <f>I5/I4</f>
        <v>0.23930545655237614</v>
      </c>
      <c r="K5" s="2">
        <v>136816.532796946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13141289.732342588</v>
      </c>
      <c r="H7" s="4">
        <f>G7/G5</f>
        <v>0.97903482735034686</v>
      </c>
      <c r="I7">
        <v>371568</v>
      </c>
      <c r="J7" s="4">
        <f>I7/I5</f>
        <v>0.97601004462819907</v>
      </c>
      <c r="K7" s="2">
        <v>80919.400917142004</v>
      </c>
    </row>
    <row r="8" spans="1:11" x14ac:dyDescent="0.35">
      <c r="F8" t="s">
        <v>10</v>
      </c>
      <c r="G8" s="2">
        <f>G5-G7</f>
        <v>281409.20055245981</v>
      </c>
      <c r="H8" s="4">
        <f>1-H7</f>
        <v>2.0965172649653141E-2</v>
      </c>
      <c r="I8">
        <f>I5-I7</f>
        <v>9133</v>
      </c>
      <c r="J8" s="4">
        <f>1-J7</f>
        <v>2.3989955371800931E-2</v>
      </c>
      <c r="K8" s="2">
        <f>K5-K7</f>
        <v>55897.131879804001</v>
      </c>
    </row>
    <row r="9" spans="1:11" x14ac:dyDescent="0.35">
      <c r="E9" s="6" t="s">
        <v>11</v>
      </c>
      <c r="F9" s="6"/>
      <c r="G9" s="2">
        <v>656452.42718534404</v>
      </c>
      <c r="H9" s="4">
        <f>1-H5-H10</f>
        <v>4.6623632168723284E-2</v>
      </c>
      <c r="I9">
        <v>1210106</v>
      </c>
      <c r="J9" s="4">
        <f>1-J5-J10</f>
        <v>0.76066248527524138</v>
      </c>
      <c r="K9" s="2">
        <v>545983.91231429495</v>
      </c>
    </row>
    <row r="10" spans="1:11" x14ac:dyDescent="0.35">
      <c r="E10" s="6" t="s">
        <v>12</v>
      </c>
      <c r="F10" s="6"/>
      <c r="G10" s="2">
        <v>670.32369042599998</v>
      </c>
      <c r="H10" s="4">
        <f>G10/G4</f>
        <v>4.7608819591703508E-5</v>
      </c>
      <c r="I10">
        <v>51</v>
      </c>
      <c r="J10" s="4">
        <f>I10/I4</f>
        <v>3.2058172382450223E-5</v>
      </c>
      <c r="K10" s="2">
        <v>1455.3440710299999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3556669.8361780979</v>
      </c>
      <c r="H13" s="5">
        <f>G13/G5</f>
        <v>0.26497426888282183</v>
      </c>
      <c r="I13" s="1">
        <f>I14+I15</f>
        <v>106570</v>
      </c>
      <c r="J13" s="5">
        <f>I13/I5</f>
        <v>0.27993096944846479</v>
      </c>
      <c r="K13" s="3">
        <f>K14+K15</f>
        <v>28932.200539574002</v>
      </c>
    </row>
    <row r="14" spans="1:11" x14ac:dyDescent="0.35">
      <c r="E14" s="6" t="s">
        <v>15</v>
      </c>
      <c r="F14" s="6"/>
      <c r="G14" s="2">
        <v>3556669.8361780979</v>
      </c>
      <c r="H14" s="4">
        <f>G14/G7</f>
        <v>0.27064846058637809</v>
      </c>
      <c r="I14">
        <v>106570</v>
      </c>
      <c r="J14" s="4">
        <f>I14/I7</f>
        <v>0.28681156611979503</v>
      </c>
      <c r="K14" s="2">
        <v>28932.200539574002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1236074.2637389081</v>
      </c>
      <c r="H18" s="4">
        <f>G18/G5</f>
        <v>9.208835495145147E-2</v>
      </c>
      <c r="I18">
        <v>36320</v>
      </c>
      <c r="J18" s="4">
        <f>I18/I5</f>
        <v>9.5402954024286779E-2</v>
      </c>
      <c r="K18" s="2">
        <v>24533.027286948</v>
      </c>
    </row>
    <row r="19" spans="2:11" x14ac:dyDescent="0.35">
      <c r="E19" s="6" t="s">
        <v>20</v>
      </c>
      <c r="F19" s="6"/>
      <c r="G19" s="2">
        <v>5085655.1312697241</v>
      </c>
      <c r="H19" s="4">
        <f>G19/G5</f>
        <v>0.37888469053018048</v>
      </c>
      <c r="I19">
        <v>140077</v>
      </c>
      <c r="J19" s="4">
        <f>I19/I5</f>
        <v>0.3679449226558375</v>
      </c>
      <c r="K19" s="2">
        <v>17069.568677854</v>
      </c>
    </row>
    <row r="20" spans="2:11" x14ac:dyDescent="0.35">
      <c r="E20" s="6" t="s">
        <v>21</v>
      </c>
      <c r="F20" s="6"/>
      <c r="G20" s="2">
        <v>7100969.5378864156</v>
      </c>
      <c r="H20" s="4">
        <f>1-H18-H19</f>
        <v>0.52902695451836801</v>
      </c>
      <c r="I20">
        <v>204304</v>
      </c>
      <c r="J20" s="4">
        <f>1-J18-J19</f>
        <v>0.53665212331987577</v>
      </c>
      <c r="K20" s="2">
        <v>95213.936832143998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614449.29124364397</v>
      </c>
      <c r="H22" s="4">
        <f>G22/G20</f>
        <v>8.6530337577892663E-2</v>
      </c>
      <c r="I22">
        <v>19586</v>
      </c>
      <c r="J22" s="4">
        <f>I22/I20</f>
        <v>9.5866943378494787E-2</v>
      </c>
      <c r="K22" s="2">
        <v>11896.936670937001</v>
      </c>
    </row>
    <row r="23" spans="2:11" x14ac:dyDescent="0.35">
      <c r="F23" t="s">
        <v>24</v>
      </c>
      <c r="G23" s="2">
        <f>G20-G22</f>
        <v>6486520.2466427721</v>
      </c>
      <c r="H23" s="4">
        <f>1-H22</f>
        <v>0.91346966242210736</v>
      </c>
      <c r="I23">
        <f>I20-I22</f>
        <v>184718</v>
      </c>
      <c r="J23" s="4">
        <f>1-J22</f>
        <v>0.90413305662150523</v>
      </c>
      <c r="K23" s="2">
        <f>K20-K22</f>
        <v>83317.00016120699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2348664.373300021</v>
      </c>
      <c r="H26" s="4">
        <f>G26/G5</f>
        <v>0.1749770582683742</v>
      </c>
      <c r="I26">
        <v>67682</v>
      </c>
      <c r="J26" s="4">
        <f>I26/I5</f>
        <v>0.1777825642695974</v>
      </c>
      <c r="K26" s="2">
        <v>37138.120619212001</v>
      </c>
    </row>
    <row r="27" spans="2:11" x14ac:dyDescent="0.35">
      <c r="E27" s="6" t="s">
        <v>27</v>
      </c>
      <c r="F27" s="6"/>
      <c r="G27" s="2">
        <v>11072754.437615313</v>
      </c>
      <c r="H27" s="4">
        <f>G27/G5</f>
        <v>0.82492757179253129</v>
      </c>
      <c r="I27">
        <v>312979</v>
      </c>
      <c r="J27" s="4">
        <f>I27/I5</f>
        <v>0.82211236639777674</v>
      </c>
      <c r="K27" s="2">
        <v>99678.412177734004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1280.121979715</v>
      </c>
      <c r="H29" s="4">
        <f>G29/G5</f>
        <v>9.5369939094573685E-5</v>
      </c>
      <c r="I29">
        <v>40</v>
      </c>
      <c r="J29" s="4">
        <f>I29/I5</f>
        <v>1.050693326258665E-4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20666159.458170369</v>
      </c>
      <c r="H4" s="5"/>
      <c r="I4" s="1">
        <v>4175910</v>
      </c>
      <c r="J4" s="5"/>
      <c r="K4" s="3">
        <v>126972197.13816269</v>
      </c>
    </row>
    <row r="5" spans="1:11" x14ac:dyDescent="0.35">
      <c r="E5" s="6" t="s">
        <v>7</v>
      </c>
      <c r="F5" s="6"/>
      <c r="G5" s="2">
        <v>16908041.122431576</v>
      </c>
      <c r="H5" s="4">
        <f>G5/G4</f>
        <v>0.81815110140103853</v>
      </c>
      <c r="I5">
        <v>691389</v>
      </c>
      <c r="J5" s="4">
        <f>I5/I4</f>
        <v>0.16556606823422917</v>
      </c>
      <c r="K5" s="2">
        <v>2023266.099859758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16404284.193091311</v>
      </c>
      <c r="H7" s="4">
        <f>G7/G5</f>
        <v>0.97020607380284041</v>
      </c>
      <c r="I7">
        <v>675168</v>
      </c>
      <c r="J7" s="4">
        <f>I7/I5</f>
        <v>0.97653853330035623</v>
      </c>
      <c r="K7" s="2">
        <v>1582982.272155629</v>
      </c>
    </row>
    <row r="8" spans="1:11" x14ac:dyDescent="0.35">
      <c r="F8" t="s">
        <v>10</v>
      </c>
      <c r="G8" s="2">
        <f>G5-G7</f>
        <v>503756.92934026569</v>
      </c>
      <c r="H8" s="4">
        <f>1-H7</f>
        <v>2.9793926197159593E-2</v>
      </c>
      <c r="I8">
        <f>I5-I7</f>
        <v>16221</v>
      </c>
      <c r="J8" s="4">
        <f>1-J7</f>
        <v>2.3461466699643774E-2</v>
      </c>
      <c r="K8" s="2">
        <f>K5-K7</f>
        <v>440283.82770412904</v>
      </c>
    </row>
    <row r="9" spans="1:11" x14ac:dyDescent="0.35">
      <c r="E9" s="6" t="s">
        <v>11</v>
      </c>
      <c r="F9" s="6"/>
      <c r="G9" s="2">
        <v>3399057.821532086</v>
      </c>
      <c r="H9" s="4">
        <f>1-H5-H10</f>
        <v>0.16447457634361129</v>
      </c>
      <c r="I9">
        <v>3459207</v>
      </c>
      <c r="J9" s="4">
        <f>1-J5-J10</f>
        <v>0.82837201951191486</v>
      </c>
      <c r="K9" s="2">
        <v>120367234.15261829</v>
      </c>
    </row>
    <row r="10" spans="1:11" x14ac:dyDescent="0.35">
      <c r="E10" s="6" t="s">
        <v>12</v>
      </c>
      <c r="F10" s="6"/>
      <c r="G10" s="2">
        <v>359060.51420670497</v>
      </c>
      <c r="H10" s="4">
        <f>G10/G4</f>
        <v>1.7374322255350176E-2</v>
      </c>
      <c r="I10">
        <v>25314</v>
      </c>
      <c r="J10" s="4">
        <f>I10/I4</f>
        <v>6.0619122538560456E-3</v>
      </c>
      <c r="K10" s="2">
        <v>4581696.8856846401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4454900.7932894062</v>
      </c>
      <c r="H13" s="5">
        <f>G13/G5</f>
        <v>0.26347823269599069</v>
      </c>
      <c r="I13" s="1">
        <f>I14+I15</f>
        <v>158472</v>
      </c>
      <c r="J13" s="5">
        <f>I13/I5</f>
        <v>0.22920815922729462</v>
      </c>
      <c r="K13" s="3">
        <f>K14+K15</f>
        <v>250832.376394152</v>
      </c>
    </row>
    <row r="14" spans="1:11" x14ac:dyDescent="0.35">
      <c r="E14" s="6" t="s">
        <v>15</v>
      </c>
      <c r="F14" s="6"/>
      <c r="G14" s="2">
        <v>4454900.7932894062</v>
      </c>
      <c r="H14" s="4">
        <f>G14/G7</f>
        <v>0.27156934986322623</v>
      </c>
      <c r="I14">
        <v>158472</v>
      </c>
      <c r="J14" s="4">
        <f>I14/I7</f>
        <v>0.23471491539883407</v>
      </c>
      <c r="K14" s="2">
        <v>250832.376394152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1740086.1955982209</v>
      </c>
      <c r="H18" s="4">
        <f>G18/G5</f>
        <v>0.10291471276880688</v>
      </c>
      <c r="I18">
        <v>52239</v>
      </c>
      <c r="J18" s="4">
        <f>I18/I5</f>
        <v>7.5556596937469356E-2</v>
      </c>
      <c r="K18" s="2">
        <v>238334.265389104</v>
      </c>
    </row>
    <row r="19" spans="2:11" x14ac:dyDescent="0.35">
      <c r="E19" s="6" t="s">
        <v>20</v>
      </c>
      <c r="F19" s="6"/>
      <c r="G19" s="2">
        <v>6796948.1979787368</v>
      </c>
      <c r="H19" s="4">
        <f>G19/G5</f>
        <v>0.40199501224073525</v>
      </c>
      <c r="I19">
        <v>241711</v>
      </c>
      <c r="J19" s="4">
        <f>I19/I5</f>
        <v>0.34960203300891396</v>
      </c>
      <c r="K19" s="2">
        <v>304548.98335618997</v>
      </c>
    </row>
    <row r="20" spans="2:11" x14ac:dyDescent="0.35">
      <c r="E20" s="6" t="s">
        <v>21</v>
      </c>
      <c r="F20" s="6"/>
      <c r="G20" s="2">
        <v>8369816.8183019357</v>
      </c>
      <c r="H20" s="4">
        <f>1-H18-H19</f>
        <v>0.49509027499045782</v>
      </c>
      <c r="I20">
        <v>397373</v>
      </c>
      <c r="J20" s="4">
        <f>1-J18-J19</f>
        <v>0.57484137005361657</v>
      </c>
      <c r="K20" s="2">
        <v>1441353.1440534601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490974.11280393001</v>
      </c>
      <c r="H22" s="4">
        <f>G22/G20</f>
        <v>5.8660078644772372E-2</v>
      </c>
      <c r="I22">
        <v>25592</v>
      </c>
      <c r="J22" s="4">
        <f>I22/I20</f>
        <v>6.4402966482372981E-2</v>
      </c>
      <c r="K22" s="2">
        <v>286372.22131540102</v>
      </c>
    </row>
    <row r="23" spans="2:11" x14ac:dyDescent="0.35">
      <c r="F23" t="s">
        <v>24</v>
      </c>
      <c r="G23" s="2">
        <f>G20-G22</f>
        <v>7878842.7054980053</v>
      </c>
      <c r="H23" s="4">
        <f>1-H22</f>
        <v>0.94133992135522759</v>
      </c>
      <c r="I23">
        <f>I20-I22</f>
        <v>371781</v>
      </c>
      <c r="J23" s="4">
        <f>1-J22</f>
        <v>0.93559703351762702</v>
      </c>
      <c r="K23" s="2">
        <f>K20-K22</f>
        <v>1154980.922738059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1957525.9332666839</v>
      </c>
      <c r="H26" s="4">
        <f>G26/G5</f>
        <v>0.11577485050409959</v>
      </c>
      <c r="I26">
        <v>63696</v>
      </c>
      <c r="J26" s="4">
        <f>I26/I5</f>
        <v>9.2127586640805684E-2</v>
      </c>
      <c r="K26" s="2">
        <v>368587.79042396502</v>
      </c>
    </row>
    <row r="27" spans="2:11" x14ac:dyDescent="0.35">
      <c r="E27" s="6" t="s">
        <v>27</v>
      </c>
      <c r="F27" s="6"/>
      <c r="G27" s="2">
        <v>14939351.233461527</v>
      </c>
      <c r="H27" s="4">
        <f>G27/G5</f>
        <v>0.88356487456384136</v>
      </c>
      <c r="I27">
        <v>626691</v>
      </c>
      <c r="J27" s="4">
        <f>I27/I5</f>
        <v>0.90642315686248986</v>
      </c>
      <c r="K27" s="2">
        <v>1654153.9447057459</v>
      </c>
    </row>
    <row r="28" spans="2:11" x14ac:dyDescent="0.35">
      <c r="E28" s="6" t="s">
        <v>28</v>
      </c>
      <c r="F28" s="6"/>
      <c r="G28" s="2">
        <v>252.775483968</v>
      </c>
      <c r="H28" s="4">
        <f>G28/G5</f>
        <v>1.4950015920688032E-5</v>
      </c>
      <c r="I28">
        <v>23</v>
      </c>
      <c r="J28" s="4">
        <f>I28/I5</f>
        <v>3.326636669082094E-5</v>
      </c>
      <c r="K28" s="2">
        <v>110.94141195500001</v>
      </c>
    </row>
    <row r="29" spans="2:11" x14ac:dyDescent="0.35">
      <c r="E29" s="6" t="s">
        <v>29</v>
      </c>
      <c r="F29" s="6"/>
      <c r="G29" s="2">
        <v>2550.9929818290002</v>
      </c>
      <c r="H29" s="4">
        <f>G29/G5</f>
        <v>1.508745432635982E-4</v>
      </c>
      <c r="I29">
        <v>451</v>
      </c>
      <c r="J29" s="4">
        <f>I29/I5</f>
        <v>6.5231005989392372E-4</v>
      </c>
      <c r="K29" s="2">
        <v>201.486501057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13141289.732342588</v>
      </c>
    </row>
    <row r="3" spans="1:2" x14ac:dyDescent="0.35">
      <c r="A3" t="s">
        <v>32</v>
      </c>
      <c r="B3">
        <f>'NEWT - UK'!$G$8</f>
        <v>281409.20055245981</v>
      </c>
    </row>
    <row r="4" spans="1:2" x14ac:dyDescent="0.35">
      <c r="A4" t="s">
        <v>33</v>
      </c>
      <c r="B4">
        <f>'NEWT - UK'!$G$9</f>
        <v>656452.42718534404</v>
      </c>
    </row>
    <row r="5" spans="1:2" x14ac:dyDescent="0.35">
      <c r="A5" t="s">
        <v>34</v>
      </c>
      <c r="B5">
        <f>'NEWT - UK'!$G$10</f>
        <v>670.32369042599998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371568</v>
      </c>
    </row>
    <row r="16" spans="1:2" x14ac:dyDescent="0.35">
      <c r="A16" t="s">
        <v>32</v>
      </c>
      <c r="B16">
        <f>'NEWT - UK'!$I$8</f>
        <v>9133</v>
      </c>
    </row>
    <row r="17" spans="1:2" x14ac:dyDescent="0.35">
      <c r="A17" t="s">
        <v>33</v>
      </c>
      <c r="B17">
        <f>'NEWT - UK'!$I$9</f>
        <v>1210106</v>
      </c>
    </row>
    <row r="18" spans="1:2" x14ac:dyDescent="0.35">
      <c r="A18" t="s">
        <v>34</v>
      </c>
      <c r="B18">
        <f>'NEWT - UK'!$I$10</f>
        <v>51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1236074.2637389081</v>
      </c>
    </row>
    <row r="28" spans="1:2" x14ac:dyDescent="0.35">
      <c r="A28" t="s">
        <v>37</v>
      </c>
      <c r="B28">
        <f>'NEWT - UK'!$G$19</f>
        <v>5085655.1312697241</v>
      </c>
    </row>
    <row r="29" spans="1:2" x14ac:dyDescent="0.35">
      <c r="A29" t="s">
        <v>38</v>
      </c>
      <c r="B29">
        <f>'NEWT - UK'!$G$22</f>
        <v>614449.29124364397</v>
      </c>
    </row>
    <row r="30" spans="1:2" x14ac:dyDescent="0.35">
      <c r="A30" t="s">
        <v>39</v>
      </c>
      <c r="B30">
        <f>'NEWT - UK'!$G$23</f>
        <v>6486520.2466427721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2348664.373300021</v>
      </c>
    </row>
    <row r="41" spans="1:2" x14ac:dyDescent="0.35">
      <c r="A41" t="s">
        <v>42</v>
      </c>
      <c r="B41">
        <f>'NEWT - UK'!$G$27</f>
        <v>11072754.437615313</v>
      </c>
    </row>
    <row r="42" spans="1:2" x14ac:dyDescent="0.35">
      <c r="A42" t="s">
        <v>43</v>
      </c>
      <c r="B42">
        <f>'NEWT - UK'!$G$28</f>
        <v>0</v>
      </c>
    </row>
    <row r="43" spans="1:2" x14ac:dyDescent="0.35">
      <c r="A43" t="s">
        <v>44</v>
      </c>
      <c r="B43">
        <f>'NEWT - UK'!$G$29</f>
        <v>1280.121979715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2026-07-09T15:52:13Z</dcterms:created>
  <dcterms:modified xsi:type="dcterms:W3CDTF">2026-07-09T15:52:13Z</dcterms:modified>
</cp:coreProperties>
</file>