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C79EF69-D32B-4854-9F23-5152E68A5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H20" i="5"/>
  <c r="J19" i="5"/>
  <c r="J20" i="5" s="1"/>
  <c r="H19" i="5"/>
  <c r="J18" i="5"/>
  <c r="H18" i="5"/>
  <c r="J15" i="5"/>
  <c r="J14" i="5"/>
  <c r="H14" i="5"/>
  <c r="K13" i="5"/>
  <c r="I13" i="5"/>
  <c r="J13" i="5" s="1"/>
  <c r="G13" i="5"/>
  <c r="H13" i="5" s="1"/>
  <c r="J10" i="5"/>
  <c r="H10" i="5"/>
  <c r="H9" i="5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H15" i="2" s="1"/>
  <c r="J7" i="2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<sst xmlns="http://schemas.openxmlformats.org/spreadsheetml/2006/main" count="82" uniqueCount="45">
  <si>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27 March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</si>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</sst>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12932558.476592213</c:v>
                </c:pt>
                <c:pt idx="1">
                  <c:v>279191.4724669084</c:v>
                </c:pt>
                <c:pt idx="2">
                  <c:v>691804.30306263606</c:v>
                </c:pt>
                <c:pt idx="3">
                  <c:v>487.49843129999999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EF9-4041-BE30-22991EF25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377226</c:v>
                </c:pt>
                <c:pt idx="1">
                  <c:v>7592</c:v>
                </c:pt>
                <c:pt idx="2">
                  <c:v>1238093</c:v>
                </c:pt>
                <c:pt idx="3">
                  <c:v>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B8-47ED-BB6A-45EA7610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1296987.6546557071</c:v>
                </c:pt>
                <c:pt idx="1">
                  <c:v>5076521.3819259619</c:v>
                </c:pt>
                <c:pt idx="2">
                  <c:v>423485.82761524199</c:v>
                </c:pt>
                <c:pt idx="3">
                  <c:v>6414755.0848622117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8D-48A9-8A17-C256D63B6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2124851.5879170918</c:v>
                </c:pt>
                <c:pt idx="1">
                  <c:v>11086758.834426325</c:v>
                </c:pt>
                <c:pt idx="2">
                  <c:v>0.397999608</c:v>
                </c:pt>
                <c:pt idx="3">
                  <c:v>139.12871609800001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A40-4160-8758-2E4D95B2C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13904041.750553058</v>
      </c>
      <c r="H4" s="5"/>
      <c r="I4" s="1">
        <v>1622939</v>
      </c>
      <c r="J4" s="5"/>
      <c r="K4" s="3">
        <v>639390.69622358796</v>
      </c>
    </row>
    <row r="5" spans="1:11" x14ac:dyDescent="0.25">
      <c r="E5" s="6" t="s">
        <v>7</v>
      </c>
      <c r="F5" s="6"/>
      <c r="G5" s="2">
        <v>13211749.949059121</v>
      </c>
      <c r="H5" s="4">
        <f>G5/G4</f>
        <v>0.95020931223351657</v>
      </c>
      <c r="I5">
        <v>384818</v>
      </c>
      <c r="J5" s="4">
        <f>I5/I4</f>
        <v>0.23711180765265977</v>
      </c>
      <c r="K5" s="2">
        <v>166784.11838772599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12932558.476592213</v>
      </c>
      <c r="H7" s="4">
        <f>G7/G5</f>
        <v>0.97886794152603596</v>
      </c>
      <c r="I7">
        <v>377226</v>
      </c>
      <c r="J7" s="4">
        <f>I7/I5</f>
        <v>0.98027119313545619</v>
      </c>
      <c r="K7" s="2">
        <v>113604.74472940101</v>
      </c>
    </row>
    <row r="8" spans="1:11" x14ac:dyDescent="0.25">
      <c r="F8" t="s">
        <v>10</v>
      </c>
      <c r="G8" s="2">
        <f>G5-G7</f>
        <v>279191.4724669084</v>
      </c>
      <c r="H8" s="4">
        <f>1-H7</f>
        <v>2.1132058473964044E-2</v>
      </c>
      <c r="I8">
        <f>I5-I7</f>
        <v>7592</v>
      </c>
      <c r="J8" s="4">
        <f>1-J7</f>
        <v>1.9728806864543813E-2</v>
      </c>
      <c r="K8" s="2">
        <f>K5-K7</f>
        <v>53179.373658324985</v>
      </c>
    </row>
    <row r="9" spans="1:11" x14ac:dyDescent="0.25">
      <c r="E9" s="6" t="s">
        <v>11</v>
      </c>
      <c r="F9" s="6"/>
      <c r="G9" s="2">
        <v>691804.30306263606</v>
      </c>
      <c r="H9" s="4">
        <f>1-H5-H10</f>
        <v>4.9755626131884945E-2</v>
      </c>
      <c r="I9">
        <v>1238093</v>
      </c>
      <c r="J9" s="4">
        <f>1-J5-J10</f>
        <v>0.76287093969643971</v>
      </c>
      <c r="K9" s="2">
        <v>470482.51236170798</v>
      </c>
    </row>
    <row r="10" spans="1:11" x14ac:dyDescent="0.25">
      <c r="E10" s="6" t="s">
        <v>12</v>
      </c>
      <c r="F10" s="6"/>
      <c r="G10" s="2">
        <v>487.49843129999999</v>
      </c>
      <c r="H10" s="4">
        <f>G10/G4</f>
        <v>3.5061634598487083E-5</v>
      </c>
      <c r="I10">
        <v>28</v>
      </c>
      <c r="J10" s="4">
        <f>I10/I4</f>
        <v>1.7252650900619184E-5</v>
      </c>
      <c r="K10" s="2">
        <v>2124.0654741540002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3352413.73797887</v>
      </c>
      <c r="H13" s="5">
        <f>G13/G5</f>
        <v>0.25374486732680052</v>
      </c>
      <c r="I13" s="1">
        <f>I14+I15</f>
        <v>106933</v>
      </c>
      <c r="J13" s="5">
        <f>I13/I5</f>
        <v>0.27787941312516568</v>
      </c>
      <c r="K13" s="3">
        <f>K14+K15</f>
        <v>29589.306708894001</v>
      </c>
    </row>
    <row r="14" spans="1:11" x14ac:dyDescent="0.25">
      <c r="E14" s="6" t="s">
        <v>15</v>
      </c>
      <c r="F14" s="6"/>
      <c r="G14" s="2">
        <v>3352413.73797887</v>
      </c>
      <c r="H14" s="4">
        <f>G14/G7</f>
        <v>0.25922277823422962</v>
      </c>
      <c r="I14">
        <v>106933</v>
      </c>
      <c r="J14" s="4">
        <f>I14/I7</f>
        <v>0.28347197701112858</v>
      </c>
      <c r="K14" s="2">
        <v>29589.306708894001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1296987.6546557071</v>
      </c>
      <c r="H18" s="4">
        <f>G18/G5</f>
        <v>9.8169255371660463E-2</v>
      </c>
      <c r="I18">
        <v>40636</v>
      </c>
      <c r="J18" s="4">
        <f>I18/I5</f>
        <v>0.10559797098888306</v>
      </c>
      <c r="K18" s="2">
        <v>17721.618410054001</v>
      </c>
    </row>
    <row r="19" spans="2:11" x14ac:dyDescent="0.25">
      <c r="E19" s="6" t="s">
        <v>20</v>
      </c>
      <c r="F19" s="6"/>
      <c r="G19" s="2">
        <v>5076521.3819259619</v>
      </c>
      <c r="H19" s="4">
        <f>G19/G5</f>
        <v>0.38424292024142404</v>
      </c>
      <c r="I19">
        <v>142405</v>
      </c>
      <c r="J19" s="4">
        <f>I19/I5</f>
        <v>0.37005805341745968</v>
      </c>
      <c r="K19" s="2">
        <v>61255.058696109001</v>
      </c>
    </row>
    <row r="20" spans="2:11" x14ac:dyDescent="0.25">
      <c r="E20" s="6" t="s">
        <v>21</v>
      </c>
      <c r="F20" s="6"/>
      <c r="G20" s="2">
        <v>6838240.9124774532</v>
      </c>
      <c r="H20" s="4">
        <f>1-H18-H19</f>
        <v>0.51758782438691553</v>
      </c>
      <c r="I20">
        <v>201777</v>
      </c>
      <c r="J20" s="4">
        <f>1-J18-J19</f>
        <v>0.52434397559365731</v>
      </c>
      <c r="K20" s="2">
        <v>87807.441281563006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423485.82761524199</v>
      </c>
      <c r="H22" s="4">
        <f>G22/G20</f>
        <v>6.1929059393407017E-2</v>
      </c>
      <c r="I22">
        <v>15236</v>
      </c>
      <c r="J22" s="4">
        <f>I22/I20</f>
        <v>7.5509101631999684E-2</v>
      </c>
      <c r="K22" s="2">
        <v>8350.9892055470009</v>
      </c>
    </row>
    <row r="23" spans="2:11" x14ac:dyDescent="0.25">
      <c r="F23" t="s">
        <v>24</v>
      </c>
      <c r="G23" s="2">
        <f>G20-G22</f>
        <v>6414755.0848622117</v>
      </c>
      <c r="H23" s="4">
        <f>1-H22</f>
        <v>0.93807094060659302</v>
      </c>
      <c r="I23">
        <f>I20-I22</f>
        <v>186541</v>
      </c>
      <c r="J23" s="4">
        <f>1-J22</f>
        <v>0.92449089836800036</v>
      </c>
      <c r="K23" s="2">
        <f>K20-K22</f>
        <v>79456.452076016009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2124851.5879170918</v>
      </c>
      <c r="H26" s="4">
        <f>G26/G5</f>
        <v>0.16083044230400484</v>
      </c>
      <c r="I26">
        <v>69440</v>
      </c>
      <c r="J26" s="4">
        <f>I26/I5</f>
        <v>0.18044893949867211</v>
      </c>
      <c r="K26" s="2">
        <v>76482.334191899994</v>
      </c>
    </row>
    <row r="27" spans="2:11" x14ac:dyDescent="0.25">
      <c r="E27" s="6" t="s">
        <v>27</v>
      </c>
      <c r="F27" s="6"/>
      <c r="G27" s="2">
        <v>11086758.834426325</v>
      </c>
      <c r="H27" s="4">
        <f>G27/G5</f>
        <v>0.83915899689093587</v>
      </c>
      <c r="I27">
        <v>315243</v>
      </c>
      <c r="J27" s="4">
        <f>I27/I5</f>
        <v>0.81920024531077029</v>
      </c>
      <c r="K27" s="2">
        <v>90301.733509017999</v>
      </c>
    </row>
    <row r="28" spans="2:11" x14ac:dyDescent="0.25">
      <c r="E28" s="6" t="s">
        <v>28</v>
      </c>
      <c r="F28" s="6"/>
      <c r="G28" s="2">
        <v>0.397999608</v>
      </c>
      <c r="H28" s="4">
        <f>G28/G5</f>
        <v>3.0124670050112753E-8</v>
      </c>
      <c r="I28">
        <v>2</v>
      </c>
      <c r="J28" s="4">
        <f>I28/I5</f>
        <v>5.1972620823350258E-6</v>
      </c>
      <c r="K28" s="2">
        <v>5.0686808E-2</v>
      </c>
    </row>
    <row r="29" spans="2:11" x14ac:dyDescent="0.25">
      <c r="E29" s="6" t="s">
        <v>29</v>
      </c>
      <c r="F29" s="6"/>
      <c r="G29" s="2">
        <v>139.12871609800001</v>
      </c>
      <c r="H29" s="4">
        <f>G29/G5</f>
        <v>1.0530680389383854E-5</v>
      </c>
      <c r="I29">
        <v>133</v>
      </c>
      <c r="J29" s="4">
        <f>I29/I5</f>
        <v>3.4561792847527924E-4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14426332.655716823</v>
      </c>
      <c r="H4" s="5"/>
      <c r="I4" s="1">
        <v>3883427</v>
      </c>
      <c r="J4" s="5"/>
      <c r="K4" s="3">
        <v>127821152.1652419</v>
      </c>
    </row>
    <row r="5" spans="1:11" x14ac:dyDescent="0.25">
      <c r="E5" s="6" t="s">
        <v>7</v>
      </c>
      <c r="F5" s="6"/>
      <c r="G5" s="2">
        <v>11609387.38657018</v>
      </c>
      <c r="H5" s="4">
        <f>G5/G4</f>
        <v>0.80473587179965989</v>
      </c>
      <c r="I5">
        <v>432427</v>
      </c>
      <c r="J5" s="4">
        <f>I5/I4</f>
        <v>0.11135190644757839</v>
      </c>
      <c r="K5" s="2">
        <v>2041301.0620416419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11148929.562960451</v>
      </c>
      <c r="H7" s="4">
        <f>G7/G5</f>
        <v>0.96033745724237018</v>
      </c>
      <c r="I7">
        <v>418684</v>
      </c>
      <c r="J7" s="4">
        <f>I7/I5</f>
        <v>0.96821891325009768</v>
      </c>
      <c r="K7" s="2">
        <v>1596474.567900131</v>
      </c>
    </row>
    <row r="8" spans="1:11" x14ac:dyDescent="0.25">
      <c r="F8" t="s">
        <v>10</v>
      </c>
      <c r="G8" s="2">
        <f>G5-G7</f>
        <v>460457.82360972837</v>
      </c>
      <c r="H8" s="4">
        <f>1-H7</f>
        <v>3.9662542757629815E-2</v>
      </c>
      <c r="I8">
        <f>I5-I7</f>
        <v>13743</v>
      </c>
      <c r="J8" s="4">
        <f>1-J7</f>
        <v>3.1781086749902321E-2</v>
      </c>
      <c r="K8" s="2">
        <f>K5-K7</f>
        <v>444826.49414151092</v>
      </c>
    </row>
    <row r="9" spans="1:11" x14ac:dyDescent="0.25">
      <c r="E9" s="6" t="s">
        <v>11</v>
      </c>
      <c r="F9" s="6"/>
      <c r="G9" s="2">
        <v>2488016.2550821831</v>
      </c>
      <c r="H9" s="4">
        <f>1-H5-H10</f>
        <v>0.17246353002238862</v>
      </c>
      <c r="I9">
        <v>3426502</v>
      </c>
      <c r="J9" s="4">
        <f>1-J5-J10</f>
        <v>0.88233974785672553</v>
      </c>
      <c r="K9" s="2">
        <v>121562344.21253112</v>
      </c>
    </row>
    <row r="10" spans="1:11" x14ac:dyDescent="0.25">
      <c r="E10" s="6" t="s">
        <v>12</v>
      </c>
      <c r="F10" s="6"/>
      <c r="G10" s="2">
        <v>328929.01406445901</v>
      </c>
      <c r="H10" s="4">
        <f>G10/G4</f>
        <v>2.2800598177951485E-2</v>
      </c>
      <c r="I10">
        <v>24498</v>
      </c>
      <c r="J10" s="4">
        <f>I10/I4</f>
        <v>6.3083456956960953E-3</v>
      </c>
      <c r="K10" s="2">
        <v>4217506.8906691549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2083454.6578014111</v>
      </c>
      <c r="H13" s="5">
        <f>G13/G5</f>
        <v>0.17946292844113085</v>
      </c>
      <c r="I13" s="1">
        <f>I14+I15</f>
        <v>59874</v>
      </c>
      <c r="J13" s="5">
        <f>I13/I5</f>
        <v>0.13846036440832787</v>
      </c>
      <c r="K13" s="3">
        <f>K14+K15</f>
        <v>290694.91358594398</v>
      </c>
    </row>
    <row r="14" spans="1:11" x14ac:dyDescent="0.25">
      <c r="E14" s="6" t="s">
        <v>15</v>
      </c>
      <c r="F14" s="6"/>
      <c r="G14" s="2">
        <v>2083454.6578014111</v>
      </c>
      <c r="H14" s="4">
        <f>G14/G7</f>
        <v>0.18687486058959163</v>
      </c>
      <c r="I14">
        <v>59874</v>
      </c>
      <c r="J14" s="4">
        <f>I14/I7</f>
        <v>0.14300522589829084</v>
      </c>
      <c r="K14" s="2">
        <v>290694.91358594398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1292806.0166074219</v>
      </c>
      <c r="H18" s="4">
        <f>G18/G5</f>
        <v>0.11135867669494334</v>
      </c>
      <c r="I18">
        <v>44934</v>
      </c>
      <c r="J18" s="4">
        <f>I18/I5</f>
        <v>0.10391118038420358</v>
      </c>
      <c r="K18" s="2">
        <v>250395.89263271299</v>
      </c>
    </row>
    <row r="19" spans="2:11" x14ac:dyDescent="0.25">
      <c r="E19" s="6" t="s">
        <v>20</v>
      </c>
      <c r="F19" s="6"/>
      <c r="G19" s="2">
        <v>4767038.911612438</v>
      </c>
      <c r="H19" s="4">
        <f>G19/G5</f>
        <v>0.41061933355131053</v>
      </c>
      <c r="I19">
        <v>144930</v>
      </c>
      <c r="J19" s="4">
        <f>I19/I5</f>
        <v>0.33515483538261948</v>
      </c>
      <c r="K19" s="2">
        <v>310062.818771841</v>
      </c>
    </row>
    <row r="20" spans="2:11" x14ac:dyDescent="0.25">
      <c r="E20" s="6" t="s">
        <v>21</v>
      </c>
      <c r="F20" s="6"/>
      <c r="G20" s="2">
        <v>5548359.9101244621</v>
      </c>
      <c r="H20" s="4">
        <f>1-H18-H19</f>
        <v>0.4780219897537461</v>
      </c>
      <c r="I20">
        <v>242497</v>
      </c>
      <c r="J20" s="4">
        <f>1-J18-J19</f>
        <v>0.56093398423317697</v>
      </c>
      <c r="K20" s="2">
        <v>1436006.4274840851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390666.37727930502</v>
      </c>
      <c r="H22" s="4">
        <f>G22/G20</f>
        <v>7.0411145565093938E-2</v>
      </c>
      <c r="I22">
        <v>24162</v>
      </c>
      <c r="J22" s="4">
        <f>I22/I20</f>
        <v>9.9638346041394321E-2</v>
      </c>
      <c r="K22" s="2">
        <v>283871.69393347402</v>
      </c>
    </row>
    <row r="23" spans="2:11" x14ac:dyDescent="0.25">
      <c r="F23" t="s">
        <v>24</v>
      </c>
      <c r="G23" s="2">
        <f>G20-G22</f>
        <v>5157693.5328451572</v>
      </c>
      <c r="H23" s="4">
        <f>1-H22</f>
        <v>0.92958885443490602</v>
      </c>
      <c r="I23">
        <f>I20-I22</f>
        <v>218335</v>
      </c>
      <c r="J23" s="4">
        <f>1-J22</f>
        <v>0.90036165395860568</v>
      </c>
      <c r="K23" s="2">
        <f>K20-K22</f>
        <v>1152134.733550611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1638952.2202734479</v>
      </c>
      <c r="H26" s="4">
        <f>G26/G5</f>
        <v>0.14117473779619064</v>
      </c>
      <c r="I26">
        <v>63003</v>
      </c>
      <c r="J26" s="4">
        <f>I26/I5</f>
        <v>0.14569626780936434</v>
      </c>
      <c r="K26" s="2">
        <v>414432.21705763298</v>
      </c>
    </row>
    <row r="27" spans="2:11" x14ac:dyDescent="0.25">
      <c r="E27" s="6" t="s">
        <v>27</v>
      </c>
      <c r="F27" s="6"/>
      <c r="G27" s="2">
        <v>9958800.2626830209</v>
      </c>
      <c r="H27" s="4">
        <f>G27/G5</f>
        <v>0.85782306430771971</v>
      </c>
      <c r="I27">
        <v>368080</v>
      </c>
      <c r="J27" s="4">
        <f>I27/I5</f>
        <v>0.85119569314589516</v>
      </c>
      <c r="K27" s="2">
        <v>1626369.51418027</v>
      </c>
    </row>
    <row r="28" spans="2:11" x14ac:dyDescent="0.25">
      <c r="E28" s="6" t="s">
        <v>28</v>
      </c>
      <c r="F28" s="6"/>
      <c r="G28" s="2">
        <v>252.56350201399999</v>
      </c>
      <c r="H28" s="4">
        <f>G28/G5</f>
        <v>2.1755110205570985E-5</v>
      </c>
      <c r="I28">
        <v>24</v>
      </c>
      <c r="J28" s="4">
        <f>I28/I5</f>
        <v>5.5500697227508923E-5</v>
      </c>
      <c r="K28" s="2">
        <v>105.33181258899999</v>
      </c>
    </row>
    <row r="29" spans="2:11" x14ac:dyDescent="0.25">
      <c r="E29" s="6" t="s">
        <v>29</v>
      </c>
      <c r="F29" s="6"/>
      <c r="G29" s="2">
        <v>3069.034782063</v>
      </c>
      <c r="H29" s="4">
        <f>G29/G5</f>
        <v>2.6435803026206886E-4</v>
      </c>
      <c r="I29">
        <v>792</v>
      </c>
      <c r="J29" s="4">
        <f>I29/I5</f>
        <v>1.8315230085077943E-3</v>
      </c>
      <c r="K29" s="2">
        <v>183.331832179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12932558.476592213</v>
      </c>
    </row>
    <row r="3" spans="1:2" x14ac:dyDescent="0.25">
      <c r="A3" t="s">
        <v>32</v>
      </c>
      <c r="B3">
        <f>'NEWT - UK'!$G$8</f>
        <v>279191.4724669084</v>
      </c>
    </row>
    <row r="4" spans="1:2" x14ac:dyDescent="0.25">
      <c r="A4" t="s">
        <v>33</v>
      </c>
      <c r="B4">
        <f>'NEWT - UK'!$G$9</f>
        <v>691804.30306263606</v>
      </c>
    </row>
    <row r="5" spans="1:2" x14ac:dyDescent="0.25">
      <c r="A5" t="s">
        <v>34</v>
      </c>
      <c r="B5">
        <f>'NEWT - UK'!$G$10</f>
        <v>487.49843129999999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377226</v>
      </c>
    </row>
    <row r="16" spans="1:2" x14ac:dyDescent="0.25">
      <c r="A16" t="s">
        <v>32</v>
      </c>
      <c r="B16">
        <f>'NEWT - UK'!$I$8</f>
        <v>7592</v>
      </c>
    </row>
    <row r="17" spans="1:2" x14ac:dyDescent="0.25">
      <c r="A17" t="s">
        <v>33</v>
      </c>
      <c r="B17">
        <f>'NEWT - UK'!$I$9</f>
        <v>1238093</v>
      </c>
    </row>
    <row r="18" spans="1:2" x14ac:dyDescent="0.25">
      <c r="A18" t="s">
        <v>34</v>
      </c>
      <c r="B18">
        <f>'NEWT - UK'!$I$10</f>
        <v>28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1296987.6546557071</v>
      </c>
    </row>
    <row r="28" spans="1:2" x14ac:dyDescent="0.25">
      <c r="A28" t="s">
        <v>37</v>
      </c>
      <c r="B28">
        <f>'NEWT - UK'!$G$19</f>
        <v>5076521.3819259619</v>
      </c>
    </row>
    <row r="29" spans="1:2" x14ac:dyDescent="0.25">
      <c r="A29" t="s">
        <v>38</v>
      </c>
      <c r="B29">
        <f>'NEWT - UK'!$G$22</f>
        <v>423485.82761524199</v>
      </c>
    </row>
    <row r="30" spans="1:2" x14ac:dyDescent="0.25">
      <c r="A30" t="s">
        <v>39</v>
      </c>
      <c r="B30">
        <f>'NEWT - UK'!$G$23</f>
        <v>6414755.0848622117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2124851.5879170918</v>
      </c>
    </row>
    <row r="41" spans="1:2" x14ac:dyDescent="0.25">
      <c r="A41" t="s">
        <v>42</v>
      </c>
      <c r="B41">
        <f>'NEWT - UK'!$G$27</f>
        <v>11086758.834426325</v>
      </c>
    </row>
    <row r="42" spans="1:2" x14ac:dyDescent="0.25">
      <c r="A42" t="s">
        <v>43</v>
      </c>
      <c r="B42">
        <f>'NEWT - UK'!$G$28</f>
        <v>0.397999608</v>
      </c>
    </row>
    <row r="43" spans="1:2" x14ac:dyDescent="0.25">
      <c r="A43" t="s">
        <v>44</v>
      </c>
      <c r="B43">
        <f>'NEWT - UK'!$G$29</f>
        <v>139.12871609800001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2026-04-02T12:30:55Z</dcterms:created>
  <dcterms:modified xsi:type="dcterms:W3CDTF">2026-04-02T12:30:55Z</dcterms:modified>
</cp:coreProperties>
</file>