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ECB203E-3E7A-434E-8931-05A351AAEA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J20" i="2" s="1"/>
  <c r="H19" i="2"/>
  <c r="H20" i="2" s="1"/>
  <c r="J18" i="2"/>
  <c r="H18" i="2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H8" i="2"/>
  <c r="G8" i="2"/>
  <c r="B3" i="3" s="1"/>
  <c r="J7" i="2"/>
  <c r="H7" i="2"/>
  <c r="J5" i="2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<sst xmlns="http://schemas.openxmlformats.org/spreadsheetml/2006/main" count="82" uniqueCount="45">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</sst>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13009382.919944998</c:v>
                </c:pt>
                <c:pt idx="1">
                  <c:v>268192.67184721865</c:v>
                </c:pt>
                <c:pt idx="2">
                  <c:v>706114.56434814201</c:v>
                </c:pt>
                <c:pt idx="3">
                  <c:v>17.498673739000001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E4-4E15-8C24-EF94D95F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372699</c:v>
                </c:pt>
                <c:pt idx="1">
                  <c:v>7864</c:v>
                </c:pt>
                <c:pt idx="2">
                  <c:v>1205883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97-4336-8BD4-7964D0DD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1307079.298020236</c:v>
                </c:pt>
                <c:pt idx="1">
                  <c:v>5157732.7677831361</c:v>
                </c:pt>
                <c:pt idx="2">
                  <c:v>587715.20181873196</c:v>
                </c:pt>
                <c:pt idx="3">
                  <c:v>6225048.3241701117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11-4071-9A79-9A15B833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2286239.7443240848</c:v>
                </c:pt>
                <c:pt idx="1">
                  <c:v>10991227.993096551</c:v>
                </c:pt>
                <c:pt idx="2">
                  <c:v>0</c:v>
                </c:pt>
                <c:pt idx="3">
                  <c:v>107.85437158000001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7E-456A-95CF-6680F650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13983707.654814096</v>
      </c>
      <c r="H4" s="5"/>
      <c r="I4" s="1">
        <v>1586464</v>
      </c>
      <c r="J4" s="5"/>
      <c r="K4" s="3">
        <v>616586.82104735402</v>
      </c>
    </row>
    <row r="5" spans="1:11" x14ac:dyDescent="0.35">
      <c r="E5" s="6" t="s">
        <v>7</v>
      </c>
      <c r="F5" s="6"/>
      <c r="G5" s="2">
        <v>13277575.591792217</v>
      </c>
      <c r="H5" s="4">
        <f>G5/G4</f>
        <v>0.94950323044126406</v>
      </c>
      <c r="I5">
        <v>380563</v>
      </c>
      <c r="J5" s="4">
        <f>I5/I4</f>
        <v>0.2398812705488432</v>
      </c>
      <c r="K5" s="2">
        <v>144387.15595601601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13009382.919944998</v>
      </c>
      <c r="H7" s="4">
        <f>G7/G5</f>
        <v>0.9798010811542277</v>
      </c>
      <c r="I7">
        <v>372699</v>
      </c>
      <c r="J7" s="4">
        <f>I7/I5</f>
        <v>0.97933587868500094</v>
      </c>
      <c r="K7" s="2">
        <v>78937.044726157998</v>
      </c>
    </row>
    <row r="8" spans="1:11" x14ac:dyDescent="0.35">
      <c r="F8" t="s">
        <v>10</v>
      </c>
      <c r="G8" s="2">
        <f>G5-G7</f>
        <v>268192.67184721865</v>
      </c>
      <c r="H8" s="4">
        <f>1-H7</f>
        <v>2.0198918845772296E-2</v>
      </c>
      <c r="I8">
        <f>I5-I7</f>
        <v>7864</v>
      </c>
      <c r="J8" s="4">
        <f>1-J7</f>
        <v>2.0664121314999062E-2</v>
      </c>
      <c r="K8" s="2">
        <f>K5-K7</f>
        <v>65450.111229858012</v>
      </c>
    </row>
    <row r="9" spans="1:11" x14ac:dyDescent="0.35">
      <c r="E9" s="6" t="s">
        <v>11</v>
      </c>
      <c r="F9" s="6"/>
      <c r="G9" s="2">
        <v>706114.56434814201</v>
      </c>
      <c r="H9" s="4">
        <f>1-H5-H10</f>
        <v>5.0495518197210737E-2</v>
      </c>
      <c r="I9">
        <v>1205883</v>
      </c>
      <c r="J9" s="4">
        <f>1-J5-J10</f>
        <v>0.76010738346410633</v>
      </c>
      <c r="K9" s="2">
        <v>471766.247303885</v>
      </c>
    </row>
    <row r="10" spans="1:11" x14ac:dyDescent="0.35">
      <c r="E10" s="6" t="s">
        <v>12</v>
      </c>
      <c r="F10" s="6"/>
      <c r="G10" s="2">
        <v>17.498673739000001</v>
      </c>
      <c r="H10" s="4">
        <f>G10/G4</f>
        <v>1.2513615252086472E-6</v>
      </c>
      <c r="I10">
        <v>18</v>
      </c>
      <c r="J10" s="4">
        <f>I10/I4</f>
        <v>1.1345987050446779E-5</v>
      </c>
      <c r="K10" s="2">
        <v>433.41778745300002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3304102.4622106971</v>
      </c>
      <c r="H13" s="5">
        <f>G13/G5</f>
        <v>0.24884832621500497</v>
      </c>
      <c r="I13" s="1">
        <f>I14+I15</f>
        <v>101131</v>
      </c>
      <c r="J13" s="5">
        <f>I13/I5</f>
        <v>0.26574049500345542</v>
      </c>
      <c r="K13" s="3">
        <f>K14+K15</f>
        <v>23012.553723010002</v>
      </c>
    </row>
    <row r="14" spans="1:11" x14ac:dyDescent="0.35">
      <c r="E14" s="6" t="s">
        <v>15</v>
      </c>
      <c r="F14" s="6"/>
      <c r="G14" s="2">
        <v>3304102.4622106971</v>
      </c>
      <c r="H14" s="4">
        <f>G14/G7</f>
        <v>0.25397841562070544</v>
      </c>
      <c r="I14">
        <v>101131</v>
      </c>
      <c r="J14" s="4">
        <f>I14/I7</f>
        <v>0.27134765588316578</v>
      </c>
      <c r="K14" s="2">
        <v>23012.553723010002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1307079.298020236</v>
      </c>
      <c r="H18" s="4">
        <f>G18/G5</f>
        <v>9.844261770411096E-2</v>
      </c>
      <c r="I18">
        <v>37503</v>
      </c>
      <c r="J18" s="4">
        <f>I18/I5</f>
        <v>9.8546101433928154E-2</v>
      </c>
      <c r="K18" s="2">
        <v>21805.455785152</v>
      </c>
    </row>
    <row r="19" spans="2:11" x14ac:dyDescent="0.35">
      <c r="E19" s="6" t="s">
        <v>20</v>
      </c>
      <c r="F19" s="6"/>
      <c r="G19" s="2">
        <v>5157732.7677831361</v>
      </c>
      <c r="H19" s="4">
        <f>G19/G5</f>
        <v>0.38845440812037146</v>
      </c>
      <c r="I19">
        <v>144389</v>
      </c>
      <c r="J19" s="4">
        <f>I19/I5</f>
        <v>0.37940892835089063</v>
      </c>
      <c r="K19" s="2">
        <v>15337.804448888</v>
      </c>
    </row>
    <row r="20" spans="2:11" x14ac:dyDescent="0.35">
      <c r="E20" s="6" t="s">
        <v>21</v>
      </c>
      <c r="F20" s="6"/>
      <c r="G20" s="2">
        <v>6812763.5259888433</v>
      </c>
      <c r="H20" s="4">
        <f>1-H18-H19</f>
        <v>0.51310297417551753</v>
      </c>
      <c r="I20">
        <v>198671</v>
      </c>
      <c r="J20" s="4">
        <f>1-J18-J19</f>
        <v>0.52204497021518126</v>
      </c>
      <c r="K20" s="2">
        <v>107243.89572197601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587715.20181873196</v>
      </c>
      <c r="H22" s="4">
        <f>G22/G20</f>
        <v>8.6266784334544711E-2</v>
      </c>
      <c r="I22">
        <v>19937</v>
      </c>
      <c r="J22" s="4">
        <f>I22/I20</f>
        <v>0.1003518379632659</v>
      </c>
      <c r="K22" s="2">
        <v>9340.3605597919995</v>
      </c>
    </row>
    <row r="23" spans="2:11" x14ac:dyDescent="0.35">
      <c r="F23" t="s">
        <v>24</v>
      </c>
      <c r="G23" s="2">
        <f>G20-G22</f>
        <v>6225048.3241701117</v>
      </c>
      <c r="H23" s="4">
        <f>1-H22</f>
        <v>0.91373321566545529</v>
      </c>
      <c r="I23">
        <f>I20-I22</f>
        <v>178734</v>
      </c>
      <c r="J23" s="4">
        <f>1-J22</f>
        <v>0.89964816203673414</v>
      </c>
      <c r="K23" s="2">
        <f>K20-K22</f>
        <v>97903.535162184009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2286239.7443240848</v>
      </c>
      <c r="H26" s="4">
        <f>G26/G5</f>
        <v>0.17218804205018926</v>
      </c>
      <c r="I26">
        <v>68596</v>
      </c>
      <c r="J26" s="4">
        <f>I26/I5</f>
        <v>0.18024873674004041</v>
      </c>
      <c r="K26" s="2">
        <v>37087.518701460998</v>
      </c>
    </row>
    <row r="27" spans="2:11" x14ac:dyDescent="0.35">
      <c r="E27" s="6" t="s">
        <v>27</v>
      </c>
      <c r="F27" s="6"/>
      <c r="G27" s="2">
        <v>10991227.993096551</v>
      </c>
      <c r="H27" s="4">
        <f>G27/G5</f>
        <v>0.82780383490273524</v>
      </c>
      <c r="I27">
        <v>311946</v>
      </c>
      <c r="J27" s="4">
        <f>I27/I5</f>
        <v>0.81969608185766873</v>
      </c>
      <c r="K27" s="2">
        <v>107235.32067876001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107.85437158000001</v>
      </c>
      <c r="H29" s="4">
        <f>G29/G5</f>
        <v>8.1230470754519537E-6</v>
      </c>
      <c r="I29">
        <v>21</v>
      </c>
      <c r="J29" s="4">
        <f>I29/I5</f>
        <v>5.5181402290816503E-5</v>
      </c>
      <c r="K29" s="2">
        <v>64.316575795000006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20797824.302434523</v>
      </c>
      <c r="H4" s="5"/>
      <c r="I4" s="1">
        <v>4183345</v>
      </c>
      <c r="J4" s="5"/>
      <c r="K4" s="3">
        <v>129913963.52972199</v>
      </c>
    </row>
    <row r="5" spans="1:11" x14ac:dyDescent="0.35">
      <c r="E5" s="6" t="s">
        <v>7</v>
      </c>
      <c r="F5" s="6"/>
      <c r="G5" s="2">
        <v>17085017.187866639</v>
      </c>
      <c r="H5" s="4">
        <f>G5/G4</f>
        <v>0.82148098471370989</v>
      </c>
      <c r="I5">
        <v>686475</v>
      </c>
      <c r="J5" s="4">
        <f>I5/I4</f>
        <v>0.16409715192029345</v>
      </c>
      <c r="K5" s="2">
        <v>2205252.1556950831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16626956.528741192</v>
      </c>
      <c r="H7" s="4">
        <f>G7/G5</f>
        <v>0.97318933577364197</v>
      </c>
      <c r="I7">
        <v>672443</v>
      </c>
      <c r="J7" s="4">
        <f>I7/I5</f>
        <v>0.97955934302050329</v>
      </c>
      <c r="K7" s="2">
        <v>1753415.3726893051</v>
      </c>
    </row>
    <row r="8" spans="1:11" x14ac:dyDescent="0.35">
      <c r="F8" t="s">
        <v>10</v>
      </c>
      <c r="G8" s="2">
        <f>G5-G7</f>
        <v>458060.65912544727</v>
      </c>
      <c r="H8" s="4">
        <f>1-H7</f>
        <v>2.6810664226358027E-2</v>
      </c>
      <c r="I8">
        <f>I5-I7</f>
        <v>14032</v>
      </c>
      <c r="J8" s="4">
        <f>1-J7</f>
        <v>2.0440656979496707E-2</v>
      </c>
      <c r="K8" s="2">
        <f>K5-K7</f>
        <v>451836.78300577798</v>
      </c>
    </row>
    <row r="9" spans="1:11" x14ac:dyDescent="0.35">
      <c r="E9" s="6" t="s">
        <v>11</v>
      </c>
      <c r="F9" s="6"/>
      <c r="G9" s="2">
        <v>3353154.6095282282</v>
      </c>
      <c r="H9" s="4">
        <f>1-H5-H10</f>
        <v>0.16122622062615066</v>
      </c>
      <c r="I9">
        <v>3471647</v>
      </c>
      <c r="J9" s="4">
        <f>1-J5-J10</f>
        <v>0.82987346250428784</v>
      </c>
      <c r="K9" s="2">
        <v>123049730.36742635</v>
      </c>
    </row>
    <row r="10" spans="1:11" x14ac:dyDescent="0.35">
      <c r="E10" s="6" t="s">
        <v>12</v>
      </c>
      <c r="F10" s="6"/>
      <c r="G10" s="2">
        <v>359652.50503965799</v>
      </c>
      <c r="H10" s="4">
        <f>G10/G4</f>
        <v>1.729279466013944E-2</v>
      </c>
      <c r="I10">
        <v>25223</v>
      </c>
      <c r="J10" s="4">
        <f>I10/I4</f>
        <v>6.0293855754187144E-3</v>
      </c>
      <c r="K10" s="2">
        <v>4658981.0066005494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4431911.1614763578</v>
      </c>
      <c r="H13" s="5">
        <f>G13/G5</f>
        <v>0.25940337740039221</v>
      </c>
      <c r="I13" s="1">
        <f>I14+I15</f>
        <v>155712</v>
      </c>
      <c r="J13" s="5">
        <f>I13/I5</f>
        <v>0.22682836228558942</v>
      </c>
      <c r="K13" s="3">
        <f>K14+K15</f>
        <v>306088.28117952897</v>
      </c>
    </row>
    <row r="14" spans="1:11" x14ac:dyDescent="0.35">
      <c r="E14" s="6" t="s">
        <v>15</v>
      </c>
      <c r="F14" s="6"/>
      <c r="G14" s="2">
        <v>4431911.1614763578</v>
      </c>
      <c r="H14" s="4">
        <f>G14/G7</f>
        <v>0.2665497533367216</v>
      </c>
      <c r="I14">
        <v>155712</v>
      </c>
      <c r="J14" s="4">
        <f>I14/I7</f>
        <v>0.23156163422029821</v>
      </c>
      <c r="K14" s="2">
        <v>306088.28117952897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1679697.1283771989</v>
      </c>
      <c r="H18" s="4">
        <f>G18/G5</f>
        <v>9.8314043814370797E-2</v>
      </c>
      <c r="I18">
        <v>49967</v>
      </c>
      <c r="J18" s="4">
        <f>I18/I5</f>
        <v>7.2787792709129981E-2</v>
      </c>
      <c r="K18" s="2">
        <v>292388.20536897401</v>
      </c>
    </row>
    <row r="19" spans="2:11" x14ac:dyDescent="0.35">
      <c r="E19" s="6" t="s">
        <v>20</v>
      </c>
      <c r="F19" s="6"/>
      <c r="G19" s="2">
        <v>6896205.0471755136</v>
      </c>
      <c r="H19" s="4">
        <f>G19/G5</f>
        <v>0.40364050977209609</v>
      </c>
      <c r="I19">
        <v>245423</v>
      </c>
      <c r="J19" s="4">
        <f>I19/I5</f>
        <v>0.35751192687279215</v>
      </c>
      <c r="K19" s="2">
        <v>326780.22173589998</v>
      </c>
    </row>
    <row r="20" spans="2:11" x14ac:dyDescent="0.35">
      <c r="E20" s="6" t="s">
        <v>21</v>
      </c>
      <c r="F20" s="6"/>
      <c r="G20" s="2">
        <v>8507923.8417230733</v>
      </c>
      <c r="H20" s="4">
        <f>1-H18-H19</f>
        <v>0.4980454464135331</v>
      </c>
      <c r="I20">
        <v>391019</v>
      </c>
      <c r="J20" s="4">
        <f>1-J18-J19</f>
        <v>0.56970028041807796</v>
      </c>
      <c r="K20" s="2">
        <v>1536551.868786315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513503.76676115399</v>
      </c>
      <c r="H22" s="4">
        <f>G22/G20</f>
        <v>6.0355943037820645E-2</v>
      </c>
      <c r="I22">
        <v>26246</v>
      </c>
      <c r="J22" s="4">
        <f>I22/I20</f>
        <v>6.7122058007411403E-2</v>
      </c>
      <c r="K22" s="2">
        <v>297265.278520277</v>
      </c>
    </row>
    <row r="23" spans="2:11" x14ac:dyDescent="0.35">
      <c r="F23" t="s">
        <v>24</v>
      </c>
      <c r="G23" s="2">
        <f>G20-G22</f>
        <v>7994420.0749619193</v>
      </c>
      <c r="H23" s="4">
        <f>1-H22</f>
        <v>0.93964405696217934</v>
      </c>
      <c r="I23">
        <f>I20-I22</f>
        <v>364773</v>
      </c>
      <c r="J23" s="4">
        <f>1-J22</f>
        <v>0.93287794199258856</v>
      </c>
      <c r="K23" s="2">
        <f>K20-K22</f>
        <v>1239286.590266038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1940563.504039906</v>
      </c>
      <c r="H26" s="4">
        <f>G26/G5</f>
        <v>0.11358276568887778</v>
      </c>
      <c r="I26">
        <v>64507</v>
      </c>
      <c r="J26" s="4">
        <f>I26/I5</f>
        <v>9.3968462070723624E-2</v>
      </c>
      <c r="K26" s="2">
        <v>375230.11415855301</v>
      </c>
    </row>
    <row r="27" spans="2:11" x14ac:dyDescent="0.35">
      <c r="E27" s="6" t="s">
        <v>27</v>
      </c>
      <c r="F27" s="6"/>
      <c r="G27" s="2">
        <v>15134465.607458426</v>
      </c>
      <c r="H27" s="4">
        <f>G27/G5</f>
        <v>0.88583262404948315</v>
      </c>
      <c r="I27">
        <v>620918</v>
      </c>
      <c r="J27" s="4">
        <f>I27/I5</f>
        <v>0.90450198477730437</v>
      </c>
      <c r="K27" s="2">
        <v>1829495.348821362</v>
      </c>
    </row>
    <row r="28" spans="2:11" x14ac:dyDescent="0.35">
      <c r="E28" s="6" t="s">
        <v>28</v>
      </c>
      <c r="F28" s="6"/>
      <c r="G28" s="2">
        <v>252.8195561</v>
      </c>
      <c r="H28" s="4">
        <f>G28/G5</f>
        <v>1.4797734958062919E-5</v>
      </c>
      <c r="I28">
        <v>23</v>
      </c>
      <c r="J28" s="4">
        <f>I28/I5</f>
        <v>3.3504497614625439E-5</v>
      </c>
      <c r="K28" s="2">
        <v>111.097075776</v>
      </c>
    </row>
    <row r="29" spans="2:11" x14ac:dyDescent="0.35">
      <c r="E29" s="6" t="s">
        <v>29</v>
      </c>
      <c r="F29" s="6"/>
      <c r="G29" s="2">
        <v>1377.6245290940001</v>
      </c>
      <c r="H29" s="4">
        <f>G29/G5</f>
        <v>8.0633488040758616E-5</v>
      </c>
      <c r="I29">
        <v>499</v>
      </c>
      <c r="J29" s="4">
        <f>I29/I5</f>
        <v>7.2690192650861284E-4</v>
      </c>
      <c r="K29" s="2">
        <v>202.78512874200001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13009382.919944998</v>
      </c>
    </row>
    <row r="3" spans="1:2" x14ac:dyDescent="0.35">
      <c r="A3" t="s">
        <v>32</v>
      </c>
      <c r="B3">
        <f>'NEWT - UK'!$G$8</f>
        <v>268192.67184721865</v>
      </c>
    </row>
    <row r="4" spans="1:2" x14ac:dyDescent="0.35">
      <c r="A4" t="s">
        <v>33</v>
      </c>
      <c r="B4">
        <f>'NEWT - UK'!$G$9</f>
        <v>706114.56434814201</v>
      </c>
    </row>
    <row r="5" spans="1:2" x14ac:dyDescent="0.35">
      <c r="A5" t="s">
        <v>34</v>
      </c>
      <c r="B5">
        <f>'NEWT - UK'!$G$10</f>
        <v>17.498673739000001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372699</v>
      </c>
    </row>
    <row r="16" spans="1:2" x14ac:dyDescent="0.35">
      <c r="A16" t="s">
        <v>32</v>
      </c>
      <c r="B16">
        <f>'NEWT - UK'!$I$8</f>
        <v>7864</v>
      </c>
    </row>
    <row r="17" spans="1:2" x14ac:dyDescent="0.35">
      <c r="A17" t="s">
        <v>33</v>
      </c>
      <c r="B17">
        <f>'NEWT - UK'!$I$9</f>
        <v>1205883</v>
      </c>
    </row>
    <row r="18" spans="1:2" x14ac:dyDescent="0.35">
      <c r="A18" t="s">
        <v>34</v>
      </c>
      <c r="B18">
        <f>'NEWT - UK'!$I$10</f>
        <v>18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1307079.298020236</v>
      </c>
    </row>
    <row r="28" spans="1:2" x14ac:dyDescent="0.35">
      <c r="A28" t="s">
        <v>37</v>
      </c>
      <c r="B28">
        <f>'NEWT - UK'!$G$19</f>
        <v>5157732.7677831361</v>
      </c>
    </row>
    <row r="29" spans="1:2" x14ac:dyDescent="0.35">
      <c r="A29" t="s">
        <v>38</v>
      </c>
      <c r="B29">
        <f>'NEWT - UK'!$G$22</f>
        <v>587715.20181873196</v>
      </c>
    </row>
    <row r="30" spans="1:2" x14ac:dyDescent="0.35">
      <c r="A30" t="s">
        <v>39</v>
      </c>
      <c r="B30">
        <f>'NEWT - UK'!$G$23</f>
        <v>6225048.3241701117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2286239.7443240848</v>
      </c>
    </row>
    <row r="41" spans="1:2" x14ac:dyDescent="0.35">
      <c r="A41" t="s">
        <v>42</v>
      </c>
      <c r="B41">
        <f>'NEWT - UK'!$G$27</f>
        <v>10991227.993096551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107.85437158000001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2026-07-03T15:28:40Z</dcterms:created>
  <dcterms:modified xsi:type="dcterms:W3CDTF">2026-07-03T15:28:40Z</dcterms:modified>
</cp:coreProperties>
</file>