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BD203A6-B7C5-4EB9-9305-54C2D1A50F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<sst xmlns="http://schemas.openxmlformats.org/spreadsheetml/2006/main" count="82" uniqueCount="45">
  <si>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December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</si>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</sst>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7631374.5930977371</c:v>
                </c:pt>
                <c:pt idx="1">
                  <c:v>203413.59428425971</c:v>
                </c:pt>
                <c:pt idx="2">
                  <c:v>360537.72438005602</c:v>
                </c:pt>
                <c:pt idx="3">
                  <c:v>254.66370124299999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D49-4A19-B8AB-89FA3643E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221116</c:v>
                </c:pt>
                <c:pt idx="1">
                  <c:v>3842</c:v>
                </c:pt>
                <c:pt idx="2">
                  <c:v>835078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6A-4D98-B9D2-86E1244F9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539923.39536586101</c:v>
                </c:pt>
                <c:pt idx="1">
                  <c:v>3054900.1379665281</c:v>
                </c:pt>
                <c:pt idx="2">
                  <c:v>315960.612107425</c:v>
                </c:pt>
                <c:pt idx="3">
                  <c:v>3924004.0419421829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B4-4439-8294-313519B70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1153652.010995324</c:v>
                </c:pt>
                <c:pt idx="1">
                  <c:v>6681068.751151965</c:v>
                </c:pt>
                <c:pt idx="2">
                  <c:v>2.0361408000000001</c:v>
                </c:pt>
                <c:pt idx="3">
                  <c:v>65.389093908000007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FC-4633-8E17-058C96066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8195580.5754632959</v>
      </c>
      <c r="H4" s="5"/>
      <c r="I4" s="1">
        <v>1060055</v>
      </c>
      <c r="J4" s="5"/>
      <c r="K4" s="3">
        <v>401469.70582312101</v>
      </c>
    </row>
    <row r="5" spans="1:11" x14ac:dyDescent="0.35">
      <c r="E5" s="6" t="s">
        <v>7</v>
      </c>
      <c r="F5" s="6"/>
      <c r="G5" s="2">
        <v>7834788.1873819968</v>
      </c>
      <c r="H5" s="4">
        <f>G5/G4</f>
        <v>0.95597720201037695</v>
      </c>
      <c r="I5">
        <v>224958</v>
      </c>
      <c r="J5" s="4">
        <f>I5/I4</f>
        <v>0.21221351722316295</v>
      </c>
      <c r="K5" s="2">
        <v>127059.706576285</v>
      </c>
    </row>
    <row r="6" spans="1:11" x14ac:dyDescent="0.35">
      <c r="F6" t="s">
        <v>8</v>
      </c>
    </row>
    <row r="7" spans="1:11" x14ac:dyDescent="0.35">
      <c r="F7" t="s">
        <v>9</v>
      </c>
      <c r="G7" s="2">
        <v>7631374.5930977371</v>
      </c>
      <c r="H7" s="4">
        <f>G7/G5</f>
        <v>0.97403712909407569</v>
      </c>
      <c r="I7">
        <v>221116</v>
      </c>
      <c r="J7" s="4">
        <f>I7/I5</f>
        <v>0.9829212564123081</v>
      </c>
      <c r="K7" s="2">
        <v>91494.392217237997</v>
      </c>
    </row>
    <row r="8" spans="1:11" x14ac:dyDescent="0.35">
      <c r="F8" t="s">
        <v>10</v>
      </c>
      <c r="G8" s="2">
        <f>G5-G7</f>
        <v>203413.59428425971</v>
      </c>
      <c r="H8" s="4">
        <f>1-H7</f>
        <v>2.5962870905924307E-2</v>
      </c>
      <c r="I8">
        <f>I5-I7</f>
        <v>3842</v>
      </c>
      <c r="J8" s="4">
        <f>1-J7</f>
        <v>1.7078743587691902E-2</v>
      </c>
      <c r="K8" s="2">
        <f>K5-K7</f>
        <v>35565.314359046999</v>
      </c>
    </row>
    <row r="9" spans="1:11" x14ac:dyDescent="0.35">
      <c r="E9" s="6" t="s">
        <v>11</v>
      </c>
      <c r="F9" s="6"/>
      <c r="G9" s="2">
        <v>360537.72438005602</v>
      </c>
      <c r="H9" s="4">
        <f>1-H5-H10</f>
        <v>4.3991724693607216E-2</v>
      </c>
      <c r="I9">
        <v>835078</v>
      </c>
      <c r="J9" s="4">
        <f>1-J5-J10</f>
        <v>0.78776855917853317</v>
      </c>
      <c r="K9" s="2">
        <v>273474.40177005797</v>
      </c>
    </row>
    <row r="10" spans="1:11" x14ac:dyDescent="0.35">
      <c r="E10" s="6" t="s">
        <v>12</v>
      </c>
      <c r="F10" s="6"/>
      <c r="G10" s="2">
        <v>254.66370124299999</v>
      </c>
      <c r="H10" s="4">
        <f>G10/G4</f>
        <v>3.1073296015835202E-5</v>
      </c>
      <c r="I10">
        <v>19</v>
      </c>
      <c r="J10" s="4">
        <f>I10/I4</f>
        <v>1.7923598303861591E-5</v>
      </c>
      <c r="K10" s="2">
        <v>935.59747677799999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2007483.3933717781</v>
      </c>
      <c r="H13" s="5">
        <f>G13/G5</f>
        <v>0.25622688774214086</v>
      </c>
      <c r="I13" s="1">
        <f>I14+I15</f>
        <v>64136</v>
      </c>
      <c r="J13" s="5">
        <f>I13/I5</f>
        <v>0.2851021079490394</v>
      </c>
      <c r="K13" s="3">
        <f>K14+K15</f>
        <v>27122.599776013001</v>
      </c>
    </row>
    <row r="14" spans="1:11" x14ac:dyDescent="0.35">
      <c r="E14" s="6" t="s">
        <v>15</v>
      </c>
      <c r="F14" s="6"/>
      <c r="G14" s="2">
        <v>2007483.3933717781</v>
      </c>
      <c r="H14" s="4">
        <f>G14/G7</f>
        <v>0.26305659208335336</v>
      </c>
      <c r="I14">
        <v>64136</v>
      </c>
      <c r="J14" s="4">
        <f>I14/I7</f>
        <v>0.29005589826154599</v>
      </c>
      <c r="K14" s="2">
        <v>27122.599776013001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539923.39536586101</v>
      </c>
      <c r="H18" s="4">
        <f>G18/G5</f>
        <v>6.8913591848649203E-2</v>
      </c>
      <c r="I18">
        <v>18176</v>
      </c>
      <c r="J18" s="4">
        <f>I18/I5</f>
        <v>8.079730438570755E-2</v>
      </c>
      <c r="K18" s="2">
        <v>22443.621295656001</v>
      </c>
    </row>
    <row r="19" spans="2:11" x14ac:dyDescent="0.35">
      <c r="E19" s="6" t="s">
        <v>20</v>
      </c>
      <c r="F19" s="6"/>
      <c r="G19" s="2">
        <v>3054900.1379665281</v>
      </c>
      <c r="H19" s="4">
        <f>G19/G5</f>
        <v>0.38991483431376928</v>
      </c>
      <c r="I19">
        <v>88052</v>
      </c>
      <c r="J19" s="4">
        <f>I19/I5</f>
        <v>0.39141528640901857</v>
      </c>
      <c r="K19" s="2">
        <v>38011.905574450997</v>
      </c>
    </row>
    <row r="20" spans="2:11" x14ac:dyDescent="0.35">
      <c r="E20" s="6" t="s">
        <v>21</v>
      </c>
      <c r="F20" s="6"/>
      <c r="G20" s="2">
        <v>4239964.6540496079</v>
      </c>
      <c r="H20" s="4">
        <f>1-H18-H19</f>
        <v>0.54117157383758152</v>
      </c>
      <c r="I20">
        <v>118730</v>
      </c>
      <c r="J20" s="4">
        <f>1-J18-J19</f>
        <v>0.52778740920527389</v>
      </c>
      <c r="K20" s="2">
        <v>66604.179706177994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315960.612107425</v>
      </c>
      <c r="H22" s="4">
        <f>G22/G20</f>
        <v>7.4519633508182595E-2</v>
      </c>
      <c r="I22">
        <v>8348</v>
      </c>
      <c r="J22" s="4">
        <f>I22/I20</f>
        <v>7.0310789185547035E-2</v>
      </c>
      <c r="K22" s="2">
        <v>2731.8797145069998</v>
      </c>
    </row>
    <row r="23" spans="2:11" x14ac:dyDescent="0.35">
      <c r="F23" t="s">
        <v>24</v>
      </c>
      <c r="G23" s="2">
        <f>G20-G22</f>
        <v>3924004.0419421829</v>
      </c>
      <c r="H23" s="4">
        <f>1-H22</f>
        <v>0.92548036649181742</v>
      </c>
      <c r="I23">
        <f>I20-I22</f>
        <v>110382</v>
      </c>
      <c r="J23" s="4">
        <f>1-J22</f>
        <v>0.92968921081445299</v>
      </c>
      <c r="K23" s="2">
        <f>K20-K22</f>
        <v>63872.299991670996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1153652.010995324</v>
      </c>
      <c r="H26" s="4">
        <f>G26/G5</f>
        <v>0.14724737713436745</v>
      </c>
      <c r="I26">
        <v>31473</v>
      </c>
      <c r="J26" s="4">
        <f>I26/I5</f>
        <v>0.13990611580828421</v>
      </c>
      <c r="K26" s="2">
        <v>43266.403505230999</v>
      </c>
    </row>
    <row r="27" spans="2:11" x14ac:dyDescent="0.35">
      <c r="E27" s="6" t="s">
        <v>27</v>
      </c>
      <c r="F27" s="6"/>
      <c r="G27" s="2">
        <v>6681068.751151965</v>
      </c>
      <c r="H27" s="4">
        <f>G27/G5</f>
        <v>0.85274401698719715</v>
      </c>
      <c r="I27">
        <v>193440</v>
      </c>
      <c r="J27" s="4">
        <f>I27/I5</f>
        <v>0.85989384685141224</v>
      </c>
      <c r="K27" s="2">
        <v>83793.303071054004</v>
      </c>
    </row>
    <row r="28" spans="2:11" x14ac:dyDescent="0.35">
      <c r="E28" s="6" t="s">
        <v>28</v>
      </c>
      <c r="F28" s="6"/>
      <c r="G28" s="2">
        <v>2.0361408000000001</v>
      </c>
      <c r="H28" s="4">
        <f>G28/G5</f>
        <v>2.5988460074507499E-7</v>
      </c>
      <c r="I28">
        <v>1</v>
      </c>
      <c r="J28" s="4">
        <f>I28/I5</f>
        <v>4.4452742289671851E-6</v>
      </c>
      <c r="K28" s="2">
        <v>0</v>
      </c>
    </row>
    <row r="29" spans="2:11" x14ac:dyDescent="0.35">
      <c r="E29" s="6" t="s">
        <v>29</v>
      </c>
      <c r="F29" s="6"/>
      <c r="G29" s="2">
        <v>65.389093908000007</v>
      </c>
      <c r="H29" s="4">
        <f>G29/G5</f>
        <v>8.3459938346909981E-6</v>
      </c>
      <c r="I29">
        <v>44</v>
      </c>
      <c r="J29" s="4">
        <f>I29/I5</f>
        <v>1.9559206607455614E-4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14051563.89866475</v>
      </c>
      <c r="H4" s="5"/>
      <c r="I4" s="1">
        <v>3766019</v>
      </c>
      <c r="J4" s="5"/>
      <c r="K4" s="3">
        <v>101925663.95179655</v>
      </c>
    </row>
    <row r="5" spans="1:11" x14ac:dyDescent="0.35">
      <c r="E5" s="6" t="s">
        <v>7</v>
      </c>
      <c r="F5" s="6"/>
      <c r="G5" s="2">
        <v>9566517.9415168799</v>
      </c>
      <c r="H5" s="4">
        <f>G5/G4</f>
        <v>0.68081517548562254</v>
      </c>
      <c r="I5">
        <v>360745</v>
      </c>
      <c r="J5" s="4">
        <f>I5/I4</f>
        <v>9.5789479553873735E-2</v>
      </c>
      <c r="K5" s="2">
        <v>3747534.6123029422</v>
      </c>
    </row>
    <row r="6" spans="1:11" x14ac:dyDescent="0.35">
      <c r="F6" t="s">
        <v>8</v>
      </c>
    </row>
    <row r="7" spans="1:11" x14ac:dyDescent="0.35">
      <c r="F7" t="s">
        <v>9</v>
      </c>
      <c r="G7" s="2">
        <v>9163595.4866164643</v>
      </c>
      <c r="H7" s="4">
        <f>G7/G5</f>
        <v>0.95788201544557727</v>
      </c>
      <c r="I7">
        <v>349324</v>
      </c>
      <c r="J7" s="4">
        <f>I7/I5</f>
        <v>0.96834051754009065</v>
      </c>
      <c r="K7" s="2">
        <v>3068252.8076422722</v>
      </c>
    </row>
    <row r="8" spans="1:11" x14ac:dyDescent="0.35">
      <c r="F8" t="s">
        <v>10</v>
      </c>
      <c r="G8" s="2">
        <f>G5-G7</f>
        <v>402922.45490041561</v>
      </c>
      <c r="H8" s="4">
        <f>1-H7</f>
        <v>4.2117984554422727E-2</v>
      </c>
      <c r="I8">
        <f>I5-I7</f>
        <v>11421</v>
      </c>
      <c r="J8" s="4">
        <f>1-J7</f>
        <v>3.1659482459909349E-2</v>
      </c>
      <c r="K8" s="2">
        <f>K5-K7</f>
        <v>679281.80466066999</v>
      </c>
    </row>
    <row r="9" spans="1:11" x14ac:dyDescent="0.35">
      <c r="E9" s="6" t="s">
        <v>11</v>
      </c>
      <c r="F9" s="6"/>
      <c r="G9" s="2">
        <v>4170162.0172852362</v>
      </c>
      <c r="H9" s="4">
        <f>1-H5-H10</f>
        <v>0.29677565055100424</v>
      </c>
      <c r="I9">
        <v>3381227</v>
      </c>
      <c r="J9" s="4">
        <f>1-J5-J10</f>
        <v>0.89782526322888967</v>
      </c>
      <c r="K9" s="2">
        <v>93881562.606740683</v>
      </c>
    </row>
    <row r="10" spans="1:11" x14ac:dyDescent="0.35">
      <c r="E10" s="6" t="s">
        <v>12</v>
      </c>
      <c r="F10" s="6"/>
      <c r="G10" s="2">
        <v>314883.93986263301</v>
      </c>
      <c r="H10" s="4">
        <f>G10/G4</f>
        <v>2.2409173963373205E-2</v>
      </c>
      <c r="I10">
        <v>24047</v>
      </c>
      <c r="J10" s="4">
        <f>I10/I4</f>
        <v>6.385257217236557E-3</v>
      </c>
      <c r="K10" s="2">
        <v>4296566.7327529145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1558273.502638482</v>
      </c>
      <c r="H13" s="5">
        <f>G13/G5</f>
        <v>0.16288826427386599</v>
      </c>
      <c r="I13" s="1">
        <f>I14+I15</f>
        <v>41787</v>
      </c>
      <c r="J13" s="5">
        <f>I13/I5</f>
        <v>0.11583528531233975</v>
      </c>
      <c r="K13" s="3">
        <f>K14+K15</f>
        <v>506795.55590196798</v>
      </c>
    </row>
    <row r="14" spans="1:11" x14ac:dyDescent="0.35">
      <c r="E14" s="6" t="s">
        <v>15</v>
      </c>
      <c r="F14" s="6"/>
      <c r="G14" s="2">
        <v>1558273.502638482</v>
      </c>
      <c r="H14" s="4">
        <f>G14/G7</f>
        <v>0.17005044634656322</v>
      </c>
      <c r="I14">
        <v>41787</v>
      </c>
      <c r="J14" s="4">
        <f>I14/I7</f>
        <v>0.1196224708293733</v>
      </c>
      <c r="K14" s="2">
        <v>506795.55590196798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940186.910058451</v>
      </c>
      <c r="H18" s="4">
        <f>G18/G5</f>
        <v>9.8278905219862447E-2</v>
      </c>
      <c r="I18">
        <v>33071</v>
      </c>
      <c r="J18" s="4">
        <f>I18/I5</f>
        <v>9.167417427822977E-2</v>
      </c>
      <c r="K18" s="2">
        <v>397621.12513370399</v>
      </c>
    </row>
    <row r="19" spans="2:11" x14ac:dyDescent="0.35">
      <c r="E19" s="6" t="s">
        <v>20</v>
      </c>
      <c r="F19" s="6"/>
      <c r="G19" s="2">
        <v>3924959.9145928081</v>
      </c>
      <c r="H19" s="4">
        <f>G19/G5</f>
        <v>0.41028093383478892</v>
      </c>
      <c r="I19">
        <v>120016</v>
      </c>
      <c r="J19" s="4">
        <f>I19/I5</f>
        <v>0.33268929576293504</v>
      </c>
      <c r="K19" s="2">
        <v>683350.40487371304</v>
      </c>
    </row>
    <row r="20" spans="2:11" x14ac:dyDescent="0.35">
      <c r="E20" s="6" t="s">
        <v>21</v>
      </c>
      <c r="F20" s="6"/>
      <c r="G20" s="2">
        <v>4700141.1492567472</v>
      </c>
      <c r="H20" s="4">
        <f>1-H18-H19</f>
        <v>0.49144016094534859</v>
      </c>
      <c r="I20">
        <v>207589</v>
      </c>
      <c r="J20" s="4">
        <f>1-J18-J19</f>
        <v>0.57563652995883519</v>
      </c>
      <c r="K20" s="2">
        <v>2569457.8904067641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354743.54838834802</v>
      </c>
      <c r="H22" s="4">
        <f>G22/G20</f>
        <v>7.5475084071559229E-2</v>
      </c>
      <c r="I22">
        <v>19346</v>
      </c>
      <c r="J22" s="4">
        <f>I22/I20</f>
        <v>9.3193762675286257E-2</v>
      </c>
      <c r="K22" s="2">
        <v>347884.34720808797</v>
      </c>
    </row>
    <row r="23" spans="2:11" x14ac:dyDescent="0.35">
      <c r="F23" t="s">
        <v>24</v>
      </c>
      <c r="G23" s="2">
        <f>G20-G22</f>
        <v>4345397.6008683993</v>
      </c>
      <c r="H23" s="4">
        <f>1-H22</f>
        <v>0.92452491592844077</v>
      </c>
      <c r="I23">
        <f>I20-I22</f>
        <v>188243</v>
      </c>
      <c r="J23" s="4">
        <f>1-J22</f>
        <v>0.90680623732471377</v>
      </c>
      <c r="K23" s="2">
        <f>K20-K22</f>
        <v>2221573.5431986763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1346191.5700920851</v>
      </c>
      <c r="H26" s="4">
        <f>G26/G5</f>
        <v>0.14071907650430132</v>
      </c>
      <c r="I26">
        <v>49454</v>
      </c>
      <c r="J26" s="4">
        <f>I26/I5</f>
        <v>0.1370885251354835</v>
      </c>
      <c r="K26" s="2">
        <v>607725.45253520901</v>
      </c>
    </row>
    <row r="27" spans="2:11" x14ac:dyDescent="0.35">
      <c r="E27" s="6" t="s">
        <v>27</v>
      </c>
      <c r="F27" s="6"/>
      <c r="G27" s="2">
        <v>8207242.1684210319</v>
      </c>
      <c r="H27" s="4">
        <f>G27/G5</f>
        <v>0.8579132155079281</v>
      </c>
      <c r="I27">
        <v>310031</v>
      </c>
      <c r="J27" s="4">
        <f>I27/I5</f>
        <v>0.85941870296192602</v>
      </c>
      <c r="K27" s="2">
        <v>3139329.7612045552</v>
      </c>
    </row>
    <row r="28" spans="2:11" x14ac:dyDescent="0.35">
      <c r="E28" s="6" t="s">
        <v>28</v>
      </c>
      <c r="F28" s="6"/>
      <c r="G28" s="2">
        <v>1517.1854876709999</v>
      </c>
      <c r="H28" s="4">
        <f>G28/G5</f>
        <v>1.5859328304677103E-4</v>
      </c>
      <c r="I28">
        <v>45</v>
      </c>
      <c r="J28" s="4">
        <f>I28/I5</f>
        <v>1.2474185366394546E-4</v>
      </c>
      <c r="K28" s="2">
        <v>104.595327707</v>
      </c>
    </row>
    <row r="29" spans="2:11" x14ac:dyDescent="0.35">
      <c r="E29" s="6" t="s">
        <v>29</v>
      </c>
      <c r="F29" s="6"/>
      <c r="G29" s="2">
        <v>3329.0371288689998</v>
      </c>
      <c r="H29" s="4">
        <f>G29/G5</f>
        <v>3.4798838503418344E-4</v>
      </c>
      <c r="I29">
        <v>685</v>
      </c>
      <c r="J29" s="4">
        <f>I29/I5</f>
        <v>1.8988482168845028E-3</v>
      </c>
      <c r="K29" s="2">
        <v>168.96189321899999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7631374.5930977371</v>
      </c>
    </row>
    <row r="3" spans="1:2" x14ac:dyDescent="0.35">
      <c r="A3" t="s">
        <v>32</v>
      </c>
      <c r="B3">
        <f>'NEWT - UK'!$G$8</f>
        <v>203413.59428425971</v>
      </c>
    </row>
    <row r="4" spans="1:2" x14ac:dyDescent="0.35">
      <c r="A4" t="s">
        <v>33</v>
      </c>
      <c r="B4">
        <f>'NEWT - UK'!$G$9</f>
        <v>360537.72438005602</v>
      </c>
    </row>
    <row r="5" spans="1:2" x14ac:dyDescent="0.35">
      <c r="A5" t="s">
        <v>34</v>
      </c>
      <c r="B5">
        <f>'NEWT - UK'!$G$10</f>
        <v>254.66370124299999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221116</v>
      </c>
    </row>
    <row r="16" spans="1:2" x14ac:dyDescent="0.35">
      <c r="A16" t="s">
        <v>32</v>
      </c>
      <c r="B16">
        <f>'NEWT - UK'!$I$8</f>
        <v>3842</v>
      </c>
    </row>
    <row r="17" spans="1:2" x14ac:dyDescent="0.35">
      <c r="A17" t="s">
        <v>33</v>
      </c>
      <c r="B17">
        <f>'NEWT - UK'!$I$9</f>
        <v>835078</v>
      </c>
    </row>
    <row r="18" spans="1:2" x14ac:dyDescent="0.35">
      <c r="A18" t="s">
        <v>34</v>
      </c>
      <c r="B18">
        <f>'NEWT - UK'!$I$10</f>
        <v>19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539923.39536586101</v>
      </c>
    </row>
    <row r="28" spans="1:2" x14ac:dyDescent="0.35">
      <c r="A28" t="s">
        <v>37</v>
      </c>
      <c r="B28">
        <f>'NEWT - UK'!$G$19</f>
        <v>3054900.1379665281</v>
      </c>
    </row>
    <row r="29" spans="1:2" x14ac:dyDescent="0.35">
      <c r="A29" t="s">
        <v>38</v>
      </c>
      <c r="B29">
        <f>'NEWT - UK'!$G$22</f>
        <v>315960.612107425</v>
      </c>
    </row>
    <row r="30" spans="1:2" x14ac:dyDescent="0.35">
      <c r="A30" t="s">
        <v>39</v>
      </c>
      <c r="B30">
        <f>'NEWT - UK'!$G$23</f>
        <v>3924004.0419421829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1153652.010995324</v>
      </c>
    </row>
    <row r="41" spans="1:2" x14ac:dyDescent="0.35">
      <c r="A41" t="s">
        <v>42</v>
      </c>
      <c r="B41">
        <f>'NEWT - UK'!$G$27</f>
        <v>6681068.751151965</v>
      </c>
    </row>
    <row r="42" spans="1:2" x14ac:dyDescent="0.35">
      <c r="A42" t="s">
        <v>43</v>
      </c>
      <c r="B42">
        <f>'NEWT - UK'!$G$28</f>
        <v>2.0361408000000001</v>
      </c>
    </row>
    <row r="43" spans="1:2" x14ac:dyDescent="0.35">
      <c r="A43" t="s">
        <v>44</v>
      </c>
      <c r="B43">
        <f>'NEWT - UK'!$G$29</f>
        <v>65.389093908000007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2025-12-31T10:52:41Z</dcterms:created>
  <dcterms:modified xsi:type="dcterms:W3CDTF">2025-12-31T10:52:41Z</dcterms:modified>
</cp:coreProperties>
</file>