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E1EA3EB-4803-464F-9076-208EF685E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J15" i="2" s="1"/>
  <c r="H8" i="2"/>
  <c r="G8" i="2"/>
  <c r="B3" i="3" s="1"/>
  <c r="J7" i="2"/>
  <c r="H7" i="2"/>
  <c r="J5" i="2"/>
  <c r="H5" i="2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<sst xmlns="http://schemas.openxmlformats.org/spreadsheetml/2006/main" count="82" uniqueCount="45">
  <si>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April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</si>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</sst>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13310491.063548433</c:v>
                </c:pt>
                <c:pt idx="1">
                  <c:v>295397.7153696306</c:v>
                </c:pt>
                <c:pt idx="2">
                  <c:v>678254.12972073304</c:v>
                </c:pt>
                <c:pt idx="3">
                  <c:v>815.41147507899996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E2-4509-8C94-860E8E385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379045</c:v>
                </c:pt>
                <c:pt idx="1">
                  <c:v>7794</c:v>
                </c:pt>
                <c:pt idx="2">
                  <c:v>1197208</c:v>
                </c:pt>
                <c:pt idx="3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D3F-42D9-A14B-6E395BABA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1325293.137870027</c:v>
                </c:pt>
                <c:pt idx="1">
                  <c:v>5217737.18301614</c:v>
                </c:pt>
                <c:pt idx="2">
                  <c:v>551026.36135411705</c:v>
                </c:pt>
                <c:pt idx="3">
                  <c:v>6511832.0966777811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05-4D80-BE99-66B090C26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2221237.5794754489</c:v>
                </c:pt>
                <c:pt idx="1">
                  <c:v>11384574.152295245</c:v>
                </c:pt>
                <c:pt idx="2">
                  <c:v>2.3053275000000002</c:v>
                </c:pt>
                <c:pt idx="3">
                  <c:v>74.741819871000004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555-41F3-85C2-9E51384FB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14284958.320113877</v>
      </c>
      <c r="H4" s="5"/>
      <c r="I4" s="1">
        <v>1584075</v>
      </c>
      <c r="J4" s="5"/>
      <c r="K4" s="3">
        <v>1160558.8589994691</v>
      </c>
    </row>
    <row r="5" spans="1:11" x14ac:dyDescent="0.25">
      <c r="E5" s="6" t="s">
        <v>7</v>
      </c>
      <c r="F5" s="6"/>
      <c r="G5" s="2">
        <v>13605888.778918063</v>
      </c>
      <c r="H5" s="4">
        <f>G5/G4</f>
        <v>0.9524626165524297</v>
      </c>
      <c r="I5">
        <v>386839</v>
      </c>
      <c r="J5" s="4">
        <f>I5/I4</f>
        <v>0.24420497766835536</v>
      </c>
      <c r="K5" s="2">
        <v>635278.34852721798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13310491.063548433</v>
      </c>
      <c r="H7" s="4">
        <f>G7/G5</f>
        <v>0.97828898058998237</v>
      </c>
      <c r="I7">
        <v>379045</v>
      </c>
      <c r="J7" s="4">
        <f>I7/I5</f>
        <v>0.97985208316638184</v>
      </c>
      <c r="K7" s="2">
        <v>573440.62930573802</v>
      </c>
    </row>
    <row r="8" spans="1:11" x14ac:dyDescent="0.25">
      <c r="F8" t="s">
        <v>10</v>
      </c>
      <c r="G8" s="2">
        <f>G5-G7</f>
        <v>295397.7153696306</v>
      </c>
      <c r="H8" s="4">
        <f>1-H7</f>
        <v>2.1711019410017629E-2</v>
      </c>
      <c r="I8">
        <f>I5-I7</f>
        <v>7794</v>
      </c>
      <c r="J8" s="4">
        <f>1-J7</f>
        <v>2.0147916833618162E-2</v>
      </c>
      <c r="K8" s="2">
        <f>K5-K7</f>
        <v>61837.719221479958</v>
      </c>
    </row>
    <row r="9" spans="1:11" x14ac:dyDescent="0.25">
      <c r="E9" s="6" t="s">
        <v>11</v>
      </c>
      <c r="F9" s="6"/>
      <c r="G9" s="2">
        <v>678254.12972073304</v>
      </c>
      <c r="H9" s="4">
        <f>1-H5-H10</f>
        <v>4.7480301623682102E-2</v>
      </c>
      <c r="I9">
        <v>1197208</v>
      </c>
      <c r="J9" s="4">
        <f>1-J5-J10</f>
        <v>0.75577734640089644</v>
      </c>
      <c r="K9" s="2">
        <v>522351.54085520701</v>
      </c>
    </row>
    <row r="10" spans="1:11" x14ac:dyDescent="0.25">
      <c r="E10" s="6" t="s">
        <v>12</v>
      </c>
      <c r="F10" s="6"/>
      <c r="G10" s="2">
        <v>815.41147507899996</v>
      </c>
      <c r="H10" s="4">
        <f>G10/G4</f>
        <v>5.7081823888198765E-5</v>
      </c>
      <c r="I10">
        <v>28</v>
      </c>
      <c r="J10" s="4">
        <f>I10/I4</f>
        <v>1.7675930748228461E-5</v>
      </c>
      <c r="K10" s="2">
        <v>2928.9696170440002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3495969.9709353172</v>
      </c>
      <c r="H13" s="5">
        <f>G13/G5</f>
        <v>0.25694535856799178</v>
      </c>
      <c r="I13" s="1">
        <f>I14+I15</f>
        <v>104030</v>
      </c>
      <c r="J13" s="5">
        <f>I13/I5</f>
        <v>0.26892324713899063</v>
      </c>
      <c r="K13" s="3">
        <f>K14+K15</f>
        <v>20659.321752663</v>
      </c>
    </row>
    <row r="14" spans="1:11" x14ac:dyDescent="0.25">
      <c r="E14" s="6" t="s">
        <v>15</v>
      </c>
      <c r="F14" s="6"/>
      <c r="G14" s="2">
        <v>3495969.9709353172</v>
      </c>
      <c r="H14" s="4">
        <f>G14/G7</f>
        <v>0.26264770805558313</v>
      </c>
      <c r="I14">
        <v>104030</v>
      </c>
      <c r="J14" s="4">
        <f>I14/I7</f>
        <v>0.27445290137054967</v>
      </c>
      <c r="K14" s="2">
        <v>20659.321752663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1325293.137870027</v>
      </c>
      <c r="H18" s="4">
        <f>G18/G5</f>
        <v>9.7405848262079792E-2</v>
      </c>
      <c r="I18">
        <v>38362</v>
      </c>
      <c r="J18" s="4">
        <f>I18/I5</f>
        <v>9.9167870871344405E-2</v>
      </c>
      <c r="K18" s="2">
        <v>15850.022814639</v>
      </c>
    </row>
    <row r="19" spans="2:11" x14ac:dyDescent="0.25">
      <c r="E19" s="6" t="s">
        <v>20</v>
      </c>
      <c r="F19" s="6"/>
      <c r="G19" s="2">
        <v>5217737.18301614</v>
      </c>
      <c r="H19" s="4">
        <f>G19/G5</f>
        <v>0.38349109476044485</v>
      </c>
      <c r="I19">
        <v>140517</v>
      </c>
      <c r="J19" s="4">
        <f>I19/I5</f>
        <v>0.36324414032711283</v>
      </c>
      <c r="K19" s="2">
        <v>25263.905666533999</v>
      </c>
    </row>
    <row r="20" spans="2:11" x14ac:dyDescent="0.25">
      <c r="E20" s="6" t="s">
        <v>21</v>
      </c>
      <c r="F20" s="6"/>
      <c r="G20" s="2">
        <v>7062858.4580318984</v>
      </c>
      <c r="H20" s="4">
        <f>1-H18-H19</f>
        <v>0.51910305697747539</v>
      </c>
      <c r="I20">
        <v>207960</v>
      </c>
      <c r="J20" s="4">
        <f>1-J18-J19</f>
        <v>0.53758798880154279</v>
      </c>
      <c r="K20" s="2">
        <v>594164.42004604498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551026.36135411705</v>
      </c>
      <c r="H22" s="4">
        <f>G22/G20</f>
        <v>7.8017471910043532E-2</v>
      </c>
      <c r="I22">
        <v>18719</v>
      </c>
      <c r="J22" s="4">
        <f>I22/I20</f>
        <v>9.0012502404308525E-2</v>
      </c>
      <c r="K22" s="2">
        <v>14145.915319603</v>
      </c>
    </row>
    <row r="23" spans="2:11" x14ac:dyDescent="0.25">
      <c r="F23" t="s">
        <v>24</v>
      </c>
      <c r="G23" s="2">
        <f>G20-G22</f>
        <v>6511832.0966777811</v>
      </c>
      <c r="H23" s="4">
        <f>1-H22</f>
        <v>0.92198252808995651</v>
      </c>
      <c r="I23">
        <f>I20-I22</f>
        <v>189241</v>
      </c>
      <c r="J23" s="4">
        <f>1-J22</f>
        <v>0.90998749759569142</v>
      </c>
      <c r="K23" s="2">
        <f>K20-K22</f>
        <v>580018.50472644193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2221237.5794754489</v>
      </c>
      <c r="H26" s="4">
        <f>G26/G5</f>
        <v>0.16325560318537904</v>
      </c>
      <c r="I26">
        <v>70663</v>
      </c>
      <c r="J26" s="4">
        <f>I26/I5</f>
        <v>0.18266772481575022</v>
      </c>
      <c r="K26" s="2">
        <v>32432.390159122999</v>
      </c>
    </row>
    <row r="27" spans="2:11" x14ac:dyDescent="0.25">
      <c r="E27" s="6" t="s">
        <v>27</v>
      </c>
      <c r="F27" s="6"/>
      <c r="G27" s="2">
        <v>11384574.152295245</v>
      </c>
      <c r="H27" s="4">
        <f>G27/G5</f>
        <v>0.83673873403517141</v>
      </c>
      <c r="I27">
        <v>316148</v>
      </c>
      <c r="J27" s="4">
        <f>I27/I5</f>
        <v>0.81725989365084695</v>
      </c>
      <c r="K27" s="2">
        <v>602845.95836809499</v>
      </c>
    </row>
    <row r="28" spans="2:11" x14ac:dyDescent="0.25">
      <c r="E28" s="6" t="s">
        <v>28</v>
      </c>
      <c r="F28" s="6"/>
      <c r="G28" s="2">
        <v>2.3053275000000002</v>
      </c>
      <c r="H28" s="4">
        <f>G28/G5</f>
        <v>1.6943600947054921E-7</v>
      </c>
      <c r="I28">
        <v>2</v>
      </c>
      <c r="J28" s="4">
        <f>I28/I5</f>
        <v>5.1701095287703668E-6</v>
      </c>
      <c r="K28" s="2">
        <v>0</v>
      </c>
    </row>
    <row r="29" spans="2:11" x14ac:dyDescent="0.25">
      <c r="E29" s="6" t="s">
        <v>29</v>
      </c>
      <c r="F29" s="6"/>
      <c r="G29" s="2">
        <v>74.741819871000004</v>
      </c>
      <c r="H29" s="4">
        <f>G29/G5</f>
        <v>5.493343440144118E-6</v>
      </c>
      <c r="I29">
        <v>26</v>
      </c>
      <c r="J29" s="4">
        <f>I29/I5</f>
        <v>6.7211423874014776E-5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14747943.763242168</v>
      </c>
      <c r="H4" s="5"/>
      <c r="I4" s="1">
        <v>3773607</v>
      </c>
      <c r="J4" s="5"/>
      <c r="K4" s="3">
        <v>115051204.54317832</v>
      </c>
    </row>
    <row r="5" spans="1:11" x14ac:dyDescent="0.25">
      <c r="E5" s="6" t="s">
        <v>7</v>
      </c>
      <c r="F5" s="6"/>
      <c r="G5" s="2">
        <v>11806604.882058997</v>
      </c>
      <c r="H5" s="4">
        <f>G5/G4</f>
        <v>0.80055939130211662</v>
      </c>
      <c r="I5">
        <v>440155</v>
      </c>
      <c r="J5" s="4">
        <f>I5/I4</f>
        <v>0.11664039207050443</v>
      </c>
      <c r="K5" s="2">
        <v>2062825.740859024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11331816.6001401</v>
      </c>
      <c r="H7" s="4">
        <f>G7/G5</f>
        <v>0.95978621401649744</v>
      </c>
      <c r="I7">
        <v>426328</v>
      </c>
      <c r="J7" s="4">
        <f>I7/I5</f>
        <v>0.96858606627210864</v>
      </c>
      <c r="K7" s="2">
        <v>1599437.7942168911</v>
      </c>
    </row>
    <row r="8" spans="1:11" x14ac:dyDescent="0.25">
      <c r="F8" t="s">
        <v>10</v>
      </c>
      <c r="G8" s="2">
        <f>G5-G7</f>
        <v>474788.28191889636</v>
      </c>
      <c r="H8" s="4">
        <f>1-H7</f>
        <v>4.0213785983502559E-2</v>
      </c>
      <c r="I8">
        <f>I5-I7</f>
        <v>13827</v>
      </c>
      <c r="J8" s="4">
        <f>1-J7</f>
        <v>3.1413933727891363E-2</v>
      </c>
      <c r="K8" s="2">
        <f>K5-K7</f>
        <v>463387.94664213294</v>
      </c>
    </row>
    <row r="9" spans="1:11" x14ac:dyDescent="0.25">
      <c r="E9" s="6" t="s">
        <v>11</v>
      </c>
      <c r="F9" s="6"/>
      <c r="G9" s="2">
        <v>2611237.6582322549</v>
      </c>
      <c r="H9" s="4">
        <f>1-H5-H10</f>
        <v>0.17705774446608025</v>
      </c>
      <c r="I9">
        <v>3308692</v>
      </c>
      <c r="J9" s="4">
        <f>1-J5-J10</f>
        <v>0.87679824634626757</v>
      </c>
      <c r="K9" s="2">
        <v>108650554.84657049</v>
      </c>
    </row>
    <row r="10" spans="1:11" x14ac:dyDescent="0.25">
      <c r="E10" s="6" t="s">
        <v>12</v>
      </c>
      <c r="F10" s="6"/>
      <c r="G10" s="2">
        <v>330101.22295091703</v>
      </c>
      <c r="H10" s="4">
        <f>G10/G4</f>
        <v>2.2382864231803121E-2</v>
      </c>
      <c r="I10">
        <v>24760</v>
      </c>
      <c r="J10" s="4">
        <f>I10/I4</f>
        <v>6.5613615832279303E-3</v>
      </c>
      <c r="K10" s="2">
        <v>4337823.9557487871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2109101.0598031092</v>
      </c>
      <c r="H13" s="5">
        <f>G13/G5</f>
        <v>0.17863738821378219</v>
      </c>
      <c r="I13" s="1">
        <f>I14+I15</f>
        <v>61114</v>
      </c>
      <c r="J13" s="5">
        <f>I13/I5</f>
        <v>0.13884654269518693</v>
      </c>
      <c r="K13" s="3">
        <f>K14+K15</f>
        <v>310603.33452513698</v>
      </c>
    </row>
    <row r="14" spans="1:11" x14ac:dyDescent="0.25">
      <c r="E14" s="6" t="s">
        <v>15</v>
      </c>
      <c r="F14" s="6"/>
      <c r="G14" s="2">
        <v>2109101.0598031092</v>
      </c>
      <c r="H14" s="4">
        <f>G14/G7</f>
        <v>0.18612206093919959</v>
      </c>
      <c r="I14">
        <v>61114</v>
      </c>
      <c r="J14" s="4">
        <f>I14/I7</f>
        <v>0.14334972134131466</v>
      </c>
      <c r="K14" s="2">
        <v>310603.33452513698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1364601.207667903</v>
      </c>
      <c r="H18" s="4">
        <f>G18/G5</f>
        <v>0.11557947617451947</v>
      </c>
      <c r="I18">
        <v>45587</v>
      </c>
      <c r="J18" s="4">
        <f>I18/I5</f>
        <v>0.10357033317808499</v>
      </c>
      <c r="K18" s="2">
        <v>240882.46260172399</v>
      </c>
    </row>
    <row r="19" spans="2:11" x14ac:dyDescent="0.25">
      <c r="E19" s="6" t="s">
        <v>20</v>
      </c>
      <c r="F19" s="6"/>
      <c r="G19" s="2">
        <v>4988140.7429230586</v>
      </c>
      <c r="H19" s="4">
        <f>G19/G5</f>
        <v>0.42248731051404159</v>
      </c>
      <c r="I19">
        <v>151796</v>
      </c>
      <c r="J19" s="4">
        <f>I19/I5</f>
        <v>0.34486942099942064</v>
      </c>
      <c r="K19" s="2">
        <v>310594.42782308703</v>
      </c>
    </row>
    <row r="20" spans="2:11" x14ac:dyDescent="0.25">
      <c r="E20" s="6" t="s">
        <v>21</v>
      </c>
      <c r="F20" s="6"/>
      <c r="G20" s="2">
        <v>5452689.3156622844</v>
      </c>
      <c r="H20" s="4">
        <f>1-H18-H19</f>
        <v>0.46193321331143894</v>
      </c>
      <c r="I20">
        <v>242706</v>
      </c>
      <c r="J20" s="4">
        <f>1-J18-J19</f>
        <v>0.55156024582249441</v>
      </c>
      <c r="K20" s="2">
        <v>1467607.658342398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443729.28542963503</v>
      </c>
      <c r="H22" s="4">
        <f>G22/G20</f>
        <v>8.1378061309135788E-2</v>
      </c>
      <c r="I22">
        <v>25235</v>
      </c>
      <c r="J22" s="4">
        <f>I22/I20</f>
        <v>0.10397353176270879</v>
      </c>
      <c r="K22" s="2">
        <v>277750.79856420797</v>
      </c>
    </row>
    <row r="23" spans="2:11" x14ac:dyDescent="0.25">
      <c r="F23" t="s">
        <v>24</v>
      </c>
      <c r="G23" s="2">
        <f>G20-G22</f>
        <v>5008960.0302326493</v>
      </c>
      <c r="H23" s="4">
        <f>1-H22</f>
        <v>0.91862193869086417</v>
      </c>
      <c r="I23">
        <f>I20-I22</f>
        <v>217471</v>
      </c>
      <c r="J23" s="4">
        <f>1-J22</f>
        <v>0.89602646823729115</v>
      </c>
      <c r="K23" s="2">
        <f>K20-K22</f>
        <v>1189856.85977819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1689524.5667169259</v>
      </c>
      <c r="H26" s="4">
        <f>G26/G5</f>
        <v>0.14309994986656008</v>
      </c>
      <c r="I26">
        <v>62520</v>
      </c>
      <c r="J26" s="4">
        <f>I26/I5</f>
        <v>0.14204087196555759</v>
      </c>
      <c r="K26" s="2">
        <v>402957.37647237198</v>
      </c>
    </row>
    <row r="27" spans="2:11" x14ac:dyDescent="0.25">
      <c r="E27" s="6" t="s">
        <v>27</v>
      </c>
      <c r="F27" s="6"/>
      <c r="G27" s="2">
        <v>10106915.255106524</v>
      </c>
      <c r="H27" s="4">
        <f>G27/G5</f>
        <v>0.85603908626303937</v>
      </c>
      <c r="I27">
        <v>376441</v>
      </c>
      <c r="J27" s="4">
        <f>I27/I5</f>
        <v>0.85524644727425569</v>
      </c>
      <c r="K27" s="2">
        <v>1659401.4585731351</v>
      </c>
    </row>
    <row r="28" spans="2:11" x14ac:dyDescent="0.25">
      <c r="E28" s="6" t="s">
        <v>28</v>
      </c>
      <c r="F28" s="6"/>
      <c r="G28" s="2">
        <v>253.722726714</v>
      </c>
      <c r="H28" s="4">
        <f>G28/G5</f>
        <v>2.1489897328532636E-5</v>
      </c>
      <c r="I28">
        <v>25</v>
      </c>
      <c r="J28" s="4">
        <f>I28/I5</f>
        <v>5.6798173370744397E-5</v>
      </c>
      <c r="K28" s="2">
        <v>104.796500275</v>
      </c>
    </row>
    <row r="29" spans="2:11" x14ac:dyDescent="0.25">
      <c r="E29" s="6" t="s">
        <v>29</v>
      </c>
      <c r="F29" s="6"/>
      <c r="G29" s="2">
        <v>1635.602126384</v>
      </c>
      <c r="H29" s="4">
        <f>G29/G5</f>
        <v>1.3853280792596164E-4</v>
      </c>
      <c r="I29">
        <v>641</v>
      </c>
      <c r="J29" s="4">
        <f>I29/I5</f>
        <v>1.4563051652258863E-3</v>
      </c>
      <c r="K29" s="2">
        <v>154.94978786999999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13310491.063548433</v>
      </c>
    </row>
    <row r="3" spans="1:2" x14ac:dyDescent="0.25">
      <c r="A3" t="s">
        <v>32</v>
      </c>
      <c r="B3">
        <f>'NEWT - UK'!$G$8</f>
        <v>295397.7153696306</v>
      </c>
    </row>
    <row r="4" spans="1:2" x14ac:dyDescent="0.25">
      <c r="A4" t="s">
        <v>33</v>
      </c>
      <c r="B4">
        <f>'NEWT - UK'!$G$9</f>
        <v>678254.12972073304</v>
      </c>
    </row>
    <row r="5" spans="1:2" x14ac:dyDescent="0.25">
      <c r="A5" t="s">
        <v>34</v>
      </c>
      <c r="B5">
        <f>'NEWT - UK'!$G$10</f>
        <v>815.41147507899996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379045</v>
      </c>
    </row>
    <row r="16" spans="1:2" x14ac:dyDescent="0.25">
      <c r="A16" t="s">
        <v>32</v>
      </c>
      <c r="B16">
        <f>'NEWT - UK'!$I$8</f>
        <v>7794</v>
      </c>
    </row>
    <row r="17" spans="1:2" x14ac:dyDescent="0.25">
      <c r="A17" t="s">
        <v>33</v>
      </c>
      <c r="B17">
        <f>'NEWT - UK'!$I$9</f>
        <v>1197208</v>
      </c>
    </row>
    <row r="18" spans="1:2" x14ac:dyDescent="0.25">
      <c r="A18" t="s">
        <v>34</v>
      </c>
      <c r="B18">
        <f>'NEWT - UK'!$I$10</f>
        <v>28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1325293.137870027</v>
      </c>
    </row>
    <row r="28" spans="1:2" x14ac:dyDescent="0.25">
      <c r="A28" t="s">
        <v>37</v>
      </c>
      <c r="B28">
        <f>'NEWT - UK'!$G$19</f>
        <v>5217737.18301614</v>
      </c>
    </row>
    <row r="29" spans="1:2" x14ac:dyDescent="0.25">
      <c r="A29" t="s">
        <v>38</v>
      </c>
      <c r="B29">
        <f>'NEWT - UK'!$G$22</f>
        <v>551026.36135411705</v>
      </c>
    </row>
    <row r="30" spans="1:2" x14ac:dyDescent="0.25">
      <c r="A30" t="s">
        <v>39</v>
      </c>
      <c r="B30">
        <f>'NEWT - UK'!$G$23</f>
        <v>6511832.0966777811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2221237.5794754489</v>
      </c>
    </row>
    <row r="41" spans="1:2" x14ac:dyDescent="0.25">
      <c r="A41" t="s">
        <v>42</v>
      </c>
      <c r="B41">
        <f>'NEWT - UK'!$G$27</f>
        <v>11384574.152295245</v>
      </c>
    </row>
    <row r="42" spans="1:2" x14ac:dyDescent="0.25">
      <c r="A42" t="s">
        <v>43</v>
      </c>
      <c r="B42">
        <f>'NEWT - UK'!$G$28</f>
        <v>2.3053275000000002</v>
      </c>
    </row>
    <row r="43" spans="1:2" x14ac:dyDescent="0.25">
      <c r="A43" t="s">
        <v>44</v>
      </c>
      <c r="B43">
        <f>'NEWT - UK'!$G$29</f>
        <v>74.741819871000004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2026-04-28T13:50:41Z</dcterms:created>
  <dcterms:modified xsi:type="dcterms:W3CDTF">2026-04-28T13:50:41Z</dcterms:modified>
</cp:coreProperties>
</file>