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F26A1678-D65B-4BCC-90E4-C05362BDAB2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K23" i="5"/>
  <c r="J23" i="5"/>
  <c r="I23" i="5"/>
  <c r="H23" i="5"/>
  <c r="G23" i="5"/>
  <c r="J22" i="5"/>
  <c r="H22" i="5"/>
  <c r="H20" i="5"/>
  <c r="J19" i="5"/>
  <c r="H19" i="5"/>
  <c r="J18" i="5"/>
  <c r="J20" i="5" s="1"/>
  <c r="H18" i="5"/>
  <c r="J14" i="5"/>
  <c r="H14" i="5"/>
  <c r="K13" i="5"/>
  <c r="J13" i="5"/>
  <c r="I13" i="5"/>
  <c r="G13" i="5"/>
  <c r="H13" i="5" s="1"/>
  <c r="J10" i="5"/>
  <c r="H10" i="5"/>
  <c r="K8" i="5"/>
  <c r="I8" i="5"/>
  <c r="J15" i="5" s="1"/>
  <c r="H8" i="5"/>
  <c r="G8" i="5"/>
  <c r="H15" i="5" s="1"/>
  <c r="J7" i="5"/>
  <c r="J8" i="5" s="1"/>
  <c r="H7" i="5"/>
  <c r="J5" i="5"/>
  <c r="J9" i="5" s="1"/>
  <c r="H5" i="5"/>
  <c r="H9" i="5" s="1"/>
  <c r="J29" i="2"/>
  <c r="H29" i="2"/>
  <c r="J28" i="2"/>
  <c r="H28" i="2"/>
  <c r="J27" i="2"/>
  <c r="H27" i="2"/>
  <c r="J26" i="2"/>
  <c r="H26" i="2"/>
  <c r="K23" i="2"/>
  <c r="J23" i="2"/>
  <c r="I23" i="2"/>
  <c r="G23" i="2"/>
  <c r="B30" i="3" s="1"/>
  <c r="J22" i="2"/>
  <c r="H22" i="2"/>
  <c r="H23" i="2" s="1"/>
  <c r="J20" i="2"/>
  <c r="J19" i="2"/>
  <c r="H19" i="2"/>
  <c r="J18" i="2"/>
  <c r="H18" i="2"/>
  <c r="H20" i="2" s="1"/>
  <c r="J14" i="2"/>
  <c r="H14" i="2"/>
  <c r="K13" i="2"/>
  <c r="J13" i="2"/>
  <c r="I13" i="2"/>
  <c r="G13" i="2"/>
  <c r="H13" i="2" s="1"/>
  <c r="J10" i="2"/>
  <c r="H10" i="2"/>
  <c r="K8" i="2"/>
  <c r="J8" i="2"/>
  <c r="I8" i="2"/>
  <c r="J15" i="2" s="1"/>
  <c r="H8" i="2"/>
  <c r="G8" i="2"/>
  <c r="B3" i="3" s="1"/>
  <c r="J7" i="2"/>
  <c r="H7" i="2"/>
  <c r="J5" i="2"/>
  <c r="J9" i="2" s="1"/>
  <c r="H5" i="2"/>
  <c r="H9" i="2" s="1"/>
  <c r="B16" i="3" l="1"/>
  <c r="H15" i="2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<sst xmlns="http://schemas.openxmlformats.org/spreadsheetml/2006/main" count="82" uniqueCount="45">
  <si>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22 May 2026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</si>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</sst>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13623169.862589318</c:v>
                </c:pt>
                <c:pt idx="1">
                  <c:v>309520.14094910957</c:v>
                </c:pt>
                <c:pt idx="2">
                  <c:v>684451.60393414495</c:v>
                </c:pt>
                <c:pt idx="3">
                  <c:v>403.47201512700002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A11-46B3-9B62-685632CD8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391918</c:v>
                </c:pt>
                <c:pt idx="1">
                  <c:v>8072</c:v>
                </c:pt>
                <c:pt idx="2">
                  <c:v>1269167</c:v>
                </c:pt>
                <c:pt idx="3">
                  <c:v>55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51A-40FE-AE15-87612D76E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1245123.2995998389</c:v>
                </c:pt>
                <c:pt idx="1">
                  <c:v>5435528.8171603261</c:v>
                </c:pt>
                <c:pt idx="2">
                  <c:v>514558.90779729502</c:v>
                </c:pt>
                <c:pt idx="3">
                  <c:v>6737478.9789809696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CFC-4156-A553-963A7DE5C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2164429.8610907751</c:v>
                </c:pt>
                <c:pt idx="1">
                  <c:v>11763537.024357444</c:v>
                </c:pt>
                <c:pt idx="2">
                  <c:v>454.40574944100001</c:v>
                </c:pt>
                <c:pt idx="3">
                  <c:v>4268.7123407700001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9A0-4823-BE59-880C70B39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14617545.0794877</v>
      </c>
      <c r="H4" s="5"/>
      <c r="I4" s="1">
        <v>1669212</v>
      </c>
      <c r="J4" s="5"/>
      <c r="K4" s="3">
        <v>605242.74165682902</v>
      </c>
    </row>
    <row r="5" spans="1:11" x14ac:dyDescent="0.35">
      <c r="E5" s="6" t="s">
        <v>7</v>
      </c>
      <c r="F5" s="6"/>
      <c r="G5" s="2">
        <v>13932690.003538428</v>
      </c>
      <c r="H5" s="4">
        <f>G5/G4</f>
        <v>0.95314842046149695</v>
      </c>
      <c r="I5">
        <v>399990</v>
      </c>
      <c r="J5" s="4">
        <f>I5/I4</f>
        <v>0.2396280400572246</v>
      </c>
      <c r="K5" s="2">
        <v>173100.90944465899</v>
      </c>
    </row>
    <row r="6" spans="1:11" x14ac:dyDescent="0.35">
      <c r="F6" t="s">
        <v>8</v>
      </c>
    </row>
    <row r="7" spans="1:11" x14ac:dyDescent="0.35">
      <c r="F7" t="s">
        <v>9</v>
      </c>
      <c r="G7" s="2">
        <v>13623169.862589318</v>
      </c>
      <c r="H7" s="4">
        <f>G7/G5</f>
        <v>0.97778461008818096</v>
      </c>
      <c r="I7">
        <v>391918</v>
      </c>
      <c r="J7" s="4">
        <f>I7/I5</f>
        <v>0.97981949548738723</v>
      </c>
      <c r="K7" s="2">
        <v>104684.032121745</v>
      </c>
    </row>
    <row r="8" spans="1:11" x14ac:dyDescent="0.35">
      <c r="F8" t="s">
        <v>10</v>
      </c>
      <c r="G8" s="2">
        <f>G5-G7</f>
        <v>309520.14094910957</v>
      </c>
      <c r="H8" s="4">
        <f>1-H7</f>
        <v>2.2215389911819039E-2</v>
      </c>
      <c r="I8">
        <f>I5-I7</f>
        <v>8072</v>
      </c>
      <c r="J8" s="4">
        <f>1-J7</f>
        <v>2.0180504512612774E-2</v>
      </c>
      <c r="K8" s="2">
        <f>K5-K7</f>
        <v>68416.877322913992</v>
      </c>
    </row>
    <row r="9" spans="1:11" x14ac:dyDescent="0.35">
      <c r="E9" s="6" t="s">
        <v>11</v>
      </c>
      <c r="F9" s="6"/>
      <c r="G9" s="2">
        <v>684451.60393414495</v>
      </c>
      <c r="H9" s="4">
        <f>1-H5-H10</f>
        <v>4.6823977638667413E-2</v>
      </c>
      <c r="I9">
        <v>1269167</v>
      </c>
      <c r="J9" s="4">
        <f>1-J5-J10</f>
        <v>0.76033901026352557</v>
      </c>
      <c r="K9" s="2">
        <v>431665.80463103601</v>
      </c>
    </row>
    <row r="10" spans="1:11" x14ac:dyDescent="0.35">
      <c r="E10" s="6" t="s">
        <v>12</v>
      </c>
      <c r="F10" s="6"/>
      <c r="G10" s="2">
        <v>403.47201512700002</v>
      </c>
      <c r="H10" s="4">
        <f>G10/G4</f>
        <v>2.7601899835641928E-5</v>
      </c>
      <c r="I10">
        <v>55</v>
      </c>
      <c r="J10" s="4">
        <f>I10/I4</f>
        <v>3.294967924984963E-5</v>
      </c>
      <c r="K10" s="2">
        <v>476.027581134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3460369.9075532891</v>
      </c>
      <c r="H13" s="5">
        <f>G13/G5</f>
        <v>0.24836337467312294</v>
      </c>
      <c r="I13" s="1">
        <f>I14+I15</f>
        <v>106140</v>
      </c>
      <c r="J13" s="5">
        <f>I13/I5</f>
        <v>0.26535663391584791</v>
      </c>
      <c r="K13" s="3">
        <f>K14+K15</f>
        <v>22323.463535267001</v>
      </c>
    </row>
    <row r="14" spans="1:11" x14ac:dyDescent="0.35">
      <c r="E14" s="6" t="s">
        <v>15</v>
      </c>
      <c r="F14" s="6"/>
      <c r="G14" s="2">
        <v>3460207.4322108189</v>
      </c>
      <c r="H14" s="4">
        <f>G14/G7</f>
        <v>0.25399429553564612</v>
      </c>
      <c r="I14">
        <v>106139</v>
      </c>
      <c r="J14" s="4">
        <f>I14/I7</f>
        <v>0.27081940610025568</v>
      </c>
      <c r="K14" s="2">
        <v>22323.463535267001</v>
      </c>
    </row>
    <row r="15" spans="1:11" x14ac:dyDescent="0.35">
      <c r="E15" s="6" t="s">
        <v>16</v>
      </c>
      <c r="F15" s="6"/>
      <c r="G15" s="2">
        <v>162.47534246999999</v>
      </c>
      <c r="H15" s="4">
        <f>G15/G8</f>
        <v>5.24926558807408E-4</v>
      </c>
      <c r="I15">
        <v>1</v>
      </c>
      <c r="J15" s="4">
        <f>I15/I8</f>
        <v>1.2388503468780971E-4</v>
      </c>
      <c r="K15" s="2">
        <v>0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1245123.2995998389</v>
      </c>
      <c r="H18" s="4">
        <f>G18/G5</f>
        <v>8.936704249384865E-2</v>
      </c>
      <c r="I18">
        <v>38890</v>
      </c>
      <c r="J18" s="4">
        <f>I18/I5</f>
        <v>9.7227430685767141E-2</v>
      </c>
      <c r="K18" s="2">
        <v>15562.827036606001</v>
      </c>
    </row>
    <row r="19" spans="2:11" x14ac:dyDescent="0.35">
      <c r="E19" s="6" t="s">
        <v>20</v>
      </c>
      <c r="F19" s="6"/>
      <c r="G19" s="2">
        <v>5435528.8171603261</v>
      </c>
      <c r="H19" s="4">
        <f>G19/G5</f>
        <v>0.39012773669549006</v>
      </c>
      <c r="I19">
        <v>147396</v>
      </c>
      <c r="J19" s="4">
        <f>I19/I5</f>
        <v>0.36849921248031203</v>
      </c>
      <c r="K19" s="2">
        <v>67390.243463274994</v>
      </c>
    </row>
    <row r="20" spans="2:11" x14ac:dyDescent="0.35">
      <c r="E20" s="6" t="s">
        <v>21</v>
      </c>
      <c r="F20" s="6"/>
      <c r="G20" s="2">
        <v>7252037.8867782643</v>
      </c>
      <c r="H20" s="4">
        <f>1-H18-H19</f>
        <v>0.52050522081066131</v>
      </c>
      <c r="I20">
        <v>213704</v>
      </c>
      <c r="J20" s="4">
        <f>1-J18-J19</f>
        <v>0.53427335683392085</v>
      </c>
      <c r="K20" s="2">
        <v>90147.838944778006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514558.90779729502</v>
      </c>
      <c r="H22" s="4">
        <f>G22/G20</f>
        <v>7.0953698233627002E-2</v>
      </c>
      <c r="I22">
        <v>20172</v>
      </c>
      <c r="J22" s="4">
        <f>I22/I20</f>
        <v>9.4392243476958779E-2</v>
      </c>
      <c r="K22" s="2">
        <v>26109.442108046998</v>
      </c>
    </row>
    <row r="23" spans="2:11" x14ac:dyDescent="0.35">
      <c r="F23" t="s">
        <v>24</v>
      </c>
      <c r="G23" s="2">
        <f>G20-G22</f>
        <v>6737478.9789809696</v>
      </c>
      <c r="H23" s="4">
        <f>1-H22</f>
        <v>0.92904630176637304</v>
      </c>
      <c r="I23">
        <f>I20-I22</f>
        <v>193532</v>
      </c>
      <c r="J23" s="4">
        <f>1-J22</f>
        <v>0.90560775652304126</v>
      </c>
      <c r="K23" s="2">
        <f>K20-K22</f>
        <v>64038.396836731008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2164429.8610907751</v>
      </c>
      <c r="H26" s="4">
        <f>G26/G5</f>
        <v>0.15534902883370574</v>
      </c>
      <c r="I26">
        <v>72097</v>
      </c>
      <c r="J26" s="4">
        <f>I26/I5</f>
        <v>0.18024700617515438</v>
      </c>
      <c r="K26" s="2">
        <v>69939.147823866995</v>
      </c>
    </row>
    <row r="27" spans="2:11" x14ac:dyDescent="0.35">
      <c r="E27" s="6" t="s">
        <v>27</v>
      </c>
      <c r="F27" s="6"/>
      <c r="G27" s="2">
        <v>11763537.024357444</v>
      </c>
      <c r="H27" s="4">
        <f>G27/G5</f>
        <v>0.8443119757469596</v>
      </c>
      <c r="I27">
        <v>327815</v>
      </c>
      <c r="J27" s="4">
        <f>I27/I5</f>
        <v>0.81955798894972376</v>
      </c>
      <c r="K27" s="2">
        <v>98554.919779452001</v>
      </c>
    </row>
    <row r="28" spans="2:11" x14ac:dyDescent="0.35">
      <c r="E28" s="6" t="s">
        <v>28</v>
      </c>
      <c r="F28" s="6"/>
      <c r="G28" s="2">
        <v>454.40574944100001</v>
      </c>
      <c r="H28" s="4">
        <f>G28/G5</f>
        <v>3.2614358700695736E-5</v>
      </c>
      <c r="I28">
        <v>8</v>
      </c>
      <c r="J28" s="4">
        <f>I28/I5</f>
        <v>2.0000500012500312E-5</v>
      </c>
      <c r="K28" s="2">
        <v>454.060772998</v>
      </c>
    </row>
    <row r="29" spans="2:11" x14ac:dyDescent="0.35">
      <c r="E29" s="6" t="s">
        <v>29</v>
      </c>
      <c r="F29" s="6"/>
      <c r="G29" s="2">
        <v>4268.7123407700001</v>
      </c>
      <c r="H29" s="4">
        <f>G29/G5</f>
        <v>3.0638106063408379E-4</v>
      </c>
      <c r="I29">
        <v>70</v>
      </c>
      <c r="J29" s="4">
        <f>I29/I5</f>
        <v>1.7500437510937773E-4</v>
      </c>
      <c r="K29" s="2">
        <v>4152.7810683420003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17762356.557602245</v>
      </c>
      <c r="H4" s="5"/>
      <c r="I4" s="1">
        <v>3994358</v>
      </c>
      <c r="J4" s="5"/>
      <c r="K4" s="3">
        <v>134817880.95684263</v>
      </c>
    </row>
    <row r="5" spans="1:11" x14ac:dyDescent="0.35">
      <c r="E5" s="6" t="s">
        <v>7</v>
      </c>
      <c r="F5" s="6"/>
      <c r="G5" s="2">
        <v>14481197.178453492</v>
      </c>
      <c r="H5" s="4">
        <f>G5/G4</f>
        <v>0.81527454600361426</v>
      </c>
      <c r="I5">
        <v>561751</v>
      </c>
      <c r="J5" s="4">
        <f>I5/I4</f>
        <v>0.14063611724337177</v>
      </c>
      <c r="K5" s="2">
        <v>1889140.1941518921</v>
      </c>
    </row>
    <row r="6" spans="1:11" x14ac:dyDescent="0.35">
      <c r="F6" t="s">
        <v>8</v>
      </c>
    </row>
    <row r="7" spans="1:11" x14ac:dyDescent="0.35">
      <c r="F7" t="s">
        <v>9</v>
      </c>
      <c r="G7" s="2">
        <v>14002894.05388231</v>
      </c>
      <c r="H7" s="4">
        <f>G7/G5</f>
        <v>0.96697074705378316</v>
      </c>
      <c r="I7">
        <v>548097</v>
      </c>
      <c r="J7" s="4">
        <f>I7/I5</f>
        <v>0.97569385724279978</v>
      </c>
      <c r="K7" s="2">
        <v>1440850.774373014</v>
      </c>
    </row>
    <row r="8" spans="1:11" x14ac:dyDescent="0.35">
      <c r="F8" t="s">
        <v>10</v>
      </c>
      <c r="G8" s="2">
        <f>G5-G7</f>
        <v>478303.12457118183</v>
      </c>
      <c r="H8" s="4">
        <f>1-H7</f>
        <v>3.3029252946216836E-2</v>
      </c>
      <c r="I8">
        <f>I5-I7</f>
        <v>13654</v>
      </c>
      <c r="J8" s="4">
        <f>1-J7</f>
        <v>2.4306142757200222E-2</v>
      </c>
      <c r="K8" s="2">
        <f>K5-K7</f>
        <v>448289.4197788781</v>
      </c>
    </row>
    <row r="9" spans="1:11" x14ac:dyDescent="0.35">
      <c r="E9" s="6" t="s">
        <v>11</v>
      </c>
      <c r="F9" s="6"/>
      <c r="G9" s="2">
        <v>2925763.256098717</v>
      </c>
      <c r="H9" s="4">
        <f>1-H5-H10</f>
        <v>0.16471706592594548</v>
      </c>
      <c r="I9">
        <v>3407532</v>
      </c>
      <c r="J9" s="4">
        <f>1-J5-J10</f>
        <v>0.85308627819539462</v>
      </c>
      <c r="K9" s="2">
        <v>128301581.6177939</v>
      </c>
    </row>
    <row r="10" spans="1:11" x14ac:dyDescent="0.35">
      <c r="E10" s="6" t="s">
        <v>12</v>
      </c>
      <c r="F10" s="6"/>
      <c r="G10" s="2">
        <v>355396.12305003498</v>
      </c>
      <c r="H10" s="4">
        <f>G10/G4</f>
        <v>2.0008388070440253E-2</v>
      </c>
      <c r="I10">
        <v>25075</v>
      </c>
      <c r="J10" s="4">
        <f>I10/I4</f>
        <v>6.2776045612336203E-3</v>
      </c>
      <c r="K10" s="2">
        <v>4627159.1448968332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3137699.4251525272</v>
      </c>
      <c r="H13" s="5">
        <f>G13/G5</f>
        <v>0.21667403505982891</v>
      </c>
      <c r="I13" s="1">
        <f>I14+I15</f>
        <v>105463</v>
      </c>
      <c r="J13" s="5">
        <f>I13/I5</f>
        <v>0.18773976370313539</v>
      </c>
      <c r="K13" s="3">
        <f>K14+K15</f>
        <v>263741.66190157802</v>
      </c>
    </row>
    <row r="14" spans="1:11" x14ac:dyDescent="0.35">
      <c r="E14" s="6" t="s">
        <v>15</v>
      </c>
      <c r="F14" s="6"/>
      <c r="G14" s="2">
        <v>3137699.4251525272</v>
      </c>
      <c r="H14" s="4">
        <f>G14/G7</f>
        <v>0.22407506713104056</v>
      </c>
      <c r="I14">
        <v>105463</v>
      </c>
      <c r="J14" s="4">
        <f>I14/I7</f>
        <v>0.19241667077177946</v>
      </c>
      <c r="K14" s="2">
        <v>263741.66190157802</v>
      </c>
    </row>
    <row r="15" spans="1:11" x14ac:dyDescent="0.3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1562073.8995478731</v>
      </c>
      <c r="H18" s="4">
        <f>G18/G5</f>
        <v>0.10786911332662991</v>
      </c>
      <c r="I18">
        <v>51300</v>
      </c>
      <c r="J18" s="4">
        <f>I18/I5</f>
        <v>9.1321599783533991E-2</v>
      </c>
      <c r="K18" s="2">
        <v>211142.85890393701</v>
      </c>
    </row>
    <row r="19" spans="2:11" x14ac:dyDescent="0.35">
      <c r="E19" s="6" t="s">
        <v>20</v>
      </c>
      <c r="F19" s="6"/>
      <c r="G19" s="2">
        <v>6125954.9726426722</v>
      </c>
      <c r="H19" s="4">
        <f>G19/G5</f>
        <v>0.42302821356216685</v>
      </c>
      <c r="I19">
        <v>199136</v>
      </c>
      <c r="J19" s="4">
        <f>I19/I5</f>
        <v>0.35449158078935328</v>
      </c>
      <c r="K19" s="2">
        <v>281935.81222393201</v>
      </c>
    </row>
    <row r="20" spans="2:11" x14ac:dyDescent="0.35">
      <c r="E20" s="6" t="s">
        <v>21</v>
      </c>
      <c r="F20" s="6"/>
      <c r="G20" s="2">
        <v>6791987.6659223158</v>
      </c>
      <c r="H20" s="4">
        <f>1-H18-H19</f>
        <v>0.46910267311120329</v>
      </c>
      <c r="I20">
        <v>311249</v>
      </c>
      <c r="J20" s="4">
        <f>1-J18-J19</f>
        <v>0.55418681942711279</v>
      </c>
      <c r="K20" s="2">
        <v>1355296.571438214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456925.63285823597</v>
      </c>
      <c r="H22" s="4">
        <f>G22/G20</f>
        <v>6.72742141671996E-2</v>
      </c>
      <c r="I22">
        <v>25549</v>
      </c>
      <c r="J22" s="4">
        <f>I22/I20</f>
        <v>8.2085404290455549E-2</v>
      </c>
      <c r="K22" s="2">
        <v>255024.18539647799</v>
      </c>
    </row>
    <row r="23" spans="2:11" x14ac:dyDescent="0.35">
      <c r="F23" t="s">
        <v>24</v>
      </c>
      <c r="G23" s="2">
        <f>G20-G22</f>
        <v>6335062.0330640795</v>
      </c>
      <c r="H23" s="4">
        <f>1-H22</f>
        <v>0.93272578583280041</v>
      </c>
      <c r="I23">
        <f>I20-I22</f>
        <v>285700</v>
      </c>
      <c r="J23" s="4">
        <f>1-J22</f>
        <v>0.91791459570954448</v>
      </c>
      <c r="K23" s="2">
        <f>K20-K22</f>
        <v>1100272.386041736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1818242.2365136009</v>
      </c>
      <c r="H26" s="4">
        <f>G26/G5</f>
        <v>0.12555883426675216</v>
      </c>
      <c r="I26">
        <v>66115</v>
      </c>
      <c r="J26" s="4">
        <f>I26/I5</f>
        <v>0.11769449453583528</v>
      </c>
      <c r="K26" s="2">
        <v>326154.03166243498</v>
      </c>
    </row>
    <row r="27" spans="2:11" x14ac:dyDescent="0.35">
      <c r="E27" s="6" t="s">
        <v>27</v>
      </c>
      <c r="F27" s="6"/>
      <c r="G27" s="2">
        <v>12652917.474524818</v>
      </c>
      <c r="H27" s="4">
        <f>G27/G5</f>
        <v>0.87374802777708438</v>
      </c>
      <c r="I27">
        <v>494562</v>
      </c>
      <c r="J27" s="4">
        <f>I27/I5</f>
        <v>0.88039362635758545</v>
      </c>
      <c r="K27" s="2">
        <v>1562484.4018409911</v>
      </c>
    </row>
    <row r="28" spans="2:11" x14ac:dyDescent="0.35">
      <c r="E28" s="6" t="s">
        <v>28</v>
      </c>
      <c r="F28" s="6"/>
      <c r="G28" s="2">
        <v>251.98607051900001</v>
      </c>
      <c r="H28" s="4">
        <f>G28/G5</f>
        <v>1.740091426238771E-5</v>
      </c>
      <c r="I28">
        <v>23</v>
      </c>
      <c r="J28" s="4">
        <f>I28/I5</f>
        <v>4.0943407310356366E-5</v>
      </c>
      <c r="K28" s="2">
        <v>110.462705719</v>
      </c>
    </row>
    <row r="29" spans="2:11" x14ac:dyDescent="0.35">
      <c r="E29" s="6" t="s">
        <v>29</v>
      </c>
      <c r="F29" s="6"/>
      <c r="G29" s="2">
        <v>1473.5227009580001</v>
      </c>
      <c r="H29" s="4">
        <f>G29/G5</f>
        <v>1.0175420462822286E-4</v>
      </c>
      <c r="I29">
        <v>523</v>
      </c>
      <c r="J29" s="4">
        <f>I29/I5</f>
        <v>9.3101747927462522E-4</v>
      </c>
      <c r="K29" s="2">
        <v>182.04795800700001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35"/>
  <sheetData>
    <row r="1" spans="1:2" x14ac:dyDescent="0.35">
      <c r="A1" t="s">
        <v>30</v>
      </c>
    </row>
    <row r="2" spans="1:2" x14ac:dyDescent="0.35">
      <c r="A2" t="s">
        <v>31</v>
      </c>
      <c r="B2">
        <f>'NEWT - UK'!$G$7</f>
        <v>13623169.862589318</v>
      </c>
    </row>
    <row r="3" spans="1:2" x14ac:dyDescent="0.35">
      <c r="A3" t="s">
        <v>32</v>
      </c>
      <c r="B3">
        <f>'NEWT - UK'!$G$8</f>
        <v>309520.14094910957</v>
      </c>
    </row>
    <row r="4" spans="1:2" x14ac:dyDescent="0.35">
      <c r="A4" t="s">
        <v>33</v>
      </c>
      <c r="B4">
        <f>'NEWT - UK'!$G$9</f>
        <v>684451.60393414495</v>
      </c>
    </row>
    <row r="5" spans="1:2" x14ac:dyDescent="0.35">
      <c r="A5" t="s">
        <v>34</v>
      </c>
      <c r="B5">
        <f>'NEWT - UK'!$G$10</f>
        <v>403.47201512700002</v>
      </c>
    </row>
    <row r="14" spans="1:2" x14ac:dyDescent="0.35">
      <c r="A14" t="s">
        <v>35</v>
      </c>
    </row>
    <row r="15" spans="1:2" x14ac:dyDescent="0.35">
      <c r="A15" t="s">
        <v>31</v>
      </c>
      <c r="B15">
        <f>'NEWT - UK'!$I$7</f>
        <v>391918</v>
      </c>
    </row>
    <row r="16" spans="1:2" x14ac:dyDescent="0.35">
      <c r="A16" t="s">
        <v>32</v>
      </c>
      <c r="B16">
        <f>'NEWT - UK'!$I$8</f>
        <v>8072</v>
      </c>
    </row>
    <row r="17" spans="1:2" x14ac:dyDescent="0.35">
      <c r="A17" t="s">
        <v>33</v>
      </c>
      <c r="B17">
        <f>'NEWT - UK'!$I$9</f>
        <v>1269167</v>
      </c>
    </row>
    <row r="18" spans="1:2" x14ac:dyDescent="0.35">
      <c r="A18" t="s">
        <v>34</v>
      </c>
      <c r="B18">
        <f>'NEWT - UK'!$I$10</f>
        <v>55</v>
      </c>
    </row>
    <row r="26" spans="1:2" x14ac:dyDescent="0.35">
      <c r="A26" t="s">
        <v>18</v>
      </c>
    </row>
    <row r="27" spans="1:2" x14ac:dyDescent="0.35">
      <c r="A27" t="s">
        <v>36</v>
      </c>
      <c r="B27">
        <f>'NEWT - UK'!$G$18</f>
        <v>1245123.2995998389</v>
      </c>
    </row>
    <row r="28" spans="1:2" x14ac:dyDescent="0.35">
      <c r="A28" t="s">
        <v>37</v>
      </c>
      <c r="B28">
        <f>'NEWT - UK'!$G$19</f>
        <v>5435528.8171603261</v>
      </c>
    </row>
    <row r="29" spans="1:2" x14ac:dyDescent="0.35">
      <c r="A29" t="s">
        <v>38</v>
      </c>
      <c r="B29">
        <f>'NEWT - UK'!$G$22</f>
        <v>514558.90779729502</v>
      </c>
    </row>
    <row r="30" spans="1:2" x14ac:dyDescent="0.35">
      <c r="A30" t="s">
        <v>39</v>
      </c>
      <c r="B30">
        <f>'NEWT - UK'!$G$23</f>
        <v>6737478.9789809696</v>
      </c>
    </row>
    <row r="39" spans="1:2" x14ac:dyDescent="0.35">
      <c r="A39" t="s">
        <v>40</v>
      </c>
    </row>
    <row r="40" spans="1:2" x14ac:dyDescent="0.35">
      <c r="A40" t="s">
        <v>41</v>
      </c>
      <c r="B40">
        <f>'NEWT - UK'!$G$26</f>
        <v>2164429.8610907751</v>
      </c>
    </row>
    <row r="41" spans="1:2" x14ac:dyDescent="0.35">
      <c r="A41" t="s">
        <v>42</v>
      </c>
      <c r="B41">
        <f>'NEWT - UK'!$G$27</f>
        <v>11763537.024357444</v>
      </c>
    </row>
    <row r="42" spans="1:2" x14ac:dyDescent="0.35">
      <c r="A42" t="s">
        <v>43</v>
      </c>
      <c r="B42">
        <f>'NEWT - UK'!$G$28</f>
        <v>454.40574944100001</v>
      </c>
    </row>
    <row r="43" spans="1:2" x14ac:dyDescent="0.35">
      <c r="A43" t="s">
        <v>44</v>
      </c>
      <c r="B43">
        <f>'NEWT - UK'!$G$29</f>
        <v>4268.7123407700001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2026-05-26T16:09:21Z</dcterms:created>
  <dcterms:modified xsi:type="dcterms:W3CDTF">2026-05-26T16:09:21Z</dcterms:modified>
</cp:coreProperties>
</file>