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BF935DC-10DB-46BE-B946-7CCB63113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J9" i="5" s="1"/>
  <c r="H10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20" i="2"/>
  <c r="H20" i="2"/>
  <c r="J19" i="2"/>
  <c r="H19" i="2"/>
  <c r="J18" i="2"/>
  <c r="H18" i="2"/>
  <c r="J14" i="2"/>
  <c r="H14" i="2"/>
  <c r="K13" i="2"/>
  <c r="I13" i="2"/>
  <c r="J13" i="2" s="1"/>
  <c r="H13" i="2"/>
  <c r="G13" i="2"/>
  <c r="J10" i="2"/>
  <c r="H10" i="2"/>
  <c r="J9" i="2"/>
  <c r="K8" i="2"/>
  <c r="I8" i="2"/>
  <c r="J15" i="2" s="1"/>
  <c r="G8" i="2"/>
  <c r="H15" i="2" s="1"/>
  <c r="J7" i="2"/>
  <c r="J8" i="2" s="1"/>
  <c r="H7" i="2"/>
  <c r="H8" i="2" s="1"/>
  <c r="J5" i="2"/>
  <c r="H5" i="2"/>
  <c r="H9" i="2" s="1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<sst xmlns="http://schemas.openxmlformats.org/spreadsheetml/2006/main" count="82" uniqueCount="45">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</sst>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13268916.910950581</c:v>
                </c:pt>
                <c:pt idx="1">
                  <c:v>276746.32368549518</c:v>
                </c:pt>
                <c:pt idx="2">
                  <c:v>690398.21092159802</c:v>
                </c:pt>
                <c:pt idx="3">
                  <c:v>70.962314039999995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37-4A0D-BE23-9603D01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389706</c:v>
                </c:pt>
                <c:pt idx="1">
                  <c:v>7942</c:v>
                </c:pt>
                <c:pt idx="2">
                  <c:v>1198379</c:v>
                </c:pt>
                <c:pt idx="3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DB-44E1-8F6D-3167DB90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1322908.8291364289</c:v>
                </c:pt>
                <c:pt idx="1">
                  <c:v>5321012.5164068891</c:v>
                </c:pt>
                <c:pt idx="2">
                  <c:v>489473.060653091</c:v>
                </c:pt>
                <c:pt idx="3">
                  <c:v>6412268.8284396669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E0-492E-B7FC-4D65EB54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2170830.5829970059</c:v>
                </c:pt>
                <c:pt idx="1">
                  <c:v>11374728.489156025</c:v>
                </c:pt>
                <c:pt idx="2">
                  <c:v>1.9904797999999999</c:v>
                </c:pt>
                <c:pt idx="3">
                  <c:v>102.172003245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B1-4630-BC5D-5974CA32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14236132.407871714</v>
      </c>
      <c r="H4" s="5"/>
      <c r="I4" s="1">
        <v>1596047</v>
      </c>
      <c r="J4" s="5"/>
      <c r="K4" s="3">
        <v>560472.69855376601</v>
      </c>
    </row>
    <row r="5" spans="1:11" x14ac:dyDescent="0.25">
      <c r="E5" s="6" t="s">
        <v>7</v>
      </c>
      <c r="F5" s="6"/>
      <c r="G5" s="2">
        <v>13545663.234636076</v>
      </c>
      <c r="H5" s="4">
        <f>G5/G4</f>
        <v>0.9514988233142696</v>
      </c>
      <c r="I5">
        <v>397648</v>
      </c>
      <c r="J5" s="4">
        <f>I5/I4</f>
        <v>0.24914554521264098</v>
      </c>
      <c r="K5" s="2">
        <v>139020.55231942199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13268916.910950581</v>
      </c>
      <c r="H7" s="4">
        <f>G7/G5</f>
        <v>0.97956937811816713</v>
      </c>
      <c r="I7">
        <v>389706</v>
      </c>
      <c r="J7" s="4">
        <f>I7/I5</f>
        <v>0.9800275620649419</v>
      </c>
      <c r="K7" s="2">
        <v>75413.523821548995</v>
      </c>
    </row>
    <row r="8" spans="1:11" x14ac:dyDescent="0.25">
      <c r="F8" t="s">
        <v>10</v>
      </c>
      <c r="G8" s="2">
        <f>G5-G7</f>
        <v>276746.32368549518</v>
      </c>
      <c r="H8" s="4">
        <f>1-H7</f>
        <v>2.0430621881832867E-2</v>
      </c>
      <c r="I8">
        <f>I5-I7</f>
        <v>7942</v>
      </c>
      <c r="J8" s="4">
        <f>1-J7</f>
        <v>1.9972437935058096E-2</v>
      </c>
      <c r="K8" s="2">
        <f>K5-K7</f>
        <v>63607.028497872991</v>
      </c>
    </row>
    <row r="9" spans="1:11" x14ac:dyDescent="0.25">
      <c r="E9" s="6" t="s">
        <v>11</v>
      </c>
      <c r="F9" s="6"/>
      <c r="G9" s="2">
        <v>690398.21092159802</v>
      </c>
      <c r="H9" s="4">
        <f>1-H5-H10</f>
        <v>4.8496192023323018E-2</v>
      </c>
      <c r="I9">
        <v>1198379</v>
      </c>
      <c r="J9" s="4">
        <f>1-J5-J10</f>
        <v>0.7508419238280577</v>
      </c>
      <c r="K9" s="2">
        <v>420116.985900208</v>
      </c>
    </row>
    <row r="10" spans="1:11" x14ac:dyDescent="0.25">
      <c r="E10" s="6" t="s">
        <v>12</v>
      </c>
      <c r="F10" s="6"/>
      <c r="G10" s="2">
        <v>70.962314039999995</v>
      </c>
      <c r="H10" s="4">
        <f>G10/G4</f>
        <v>4.9846624073798413E-6</v>
      </c>
      <c r="I10">
        <v>20</v>
      </c>
      <c r="J10" s="4">
        <f>I10/I4</f>
        <v>1.2530959301323833E-5</v>
      </c>
      <c r="K10" s="2">
        <v>1335.1603341360001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3392455.5371941682</v>
      </c>
      <c r="H13" s="5">
        <f>G13/G5</f>
        <v>0.25044587912976501</v>
      </c>
      <c r="I13" s="1">
        <f>I14+I15</f>
        <v>107313</v>
      </c>
      <c r="J13" s="5">
        <f>I13/I5</f>
        <v>0.26986933167022092</v>
      </c>
      <c r="K13" s="3">
        <f>K14+K15</f>
        <v>25190.724840080999</v>
      </c>
    </row>
    <row r="14" spans="1:11" x14ac:dyDescent="0.25">
      <c r="E14" s="6" t="s">
        <v>15</v>
      </c>
      <c r="F14" s="6"/>
      <c r="G14" s="2">
        <v>3392455.5371941682</v>
      </c>
      <c r="H14" s="4">
        <f>G14/G7</f>
        <v>0.25566936321640843</v>
      </c>
      <c r="I14">
        <v>107313</v>
      </c>
      <c r="J14" s="4">
        <f>I14/I7</f>
        <v>0.27536912441686812</v>
      </c>
      <c r="K14" s="2">
        <v>25190.724840080999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1322908.8291364289</v>
      </c>
      <c r="H18" s="4">
        <f>G18/G5</f>
        <v>9.7662905552957285E-2</v>
      </c>
      <c r="I18">
        <v>39844</v>
      </c>
      <c r="J18" s="4">
        <f>I18/I5</f>
        <v>0.10019917112622219</v>
      </c>
      <c r="K18" s="2">
        <v>16668.242342472</v>
      </c>
    </row>
    <row r="19" spans="2:11" x14ac:dyDescent="0.25">
      <c r="E19" s="6" t="s">
        <v>20</v>
      </c>
      <c r="F19" s="6"/>
      <c r="G19" s="2">
        <v>5321012.5164068891</v>
      </c>
      <c r="H19" s="4">
        <f>G19/G5</f>
        <v>0.39282037536568404</v>
      </c>
      <c r="I19">
        <v>149196</v>
      </c>
      <c r="J19" s="4">
        <f>I19/I5</f>
        <v>0.3751961533818855</v>
      </c>
      <c r="K19" s="2">
        <v>26304.388685665999</v>
      </c>
    </row>
    <row r="20" spans="2:11" x14ac:dyDescent="0.25">
      <c r="E20" s="6" t="s">
        <v>21</v>
      </c>
      <c r="F20" s="6"/>
      <c r="G20" s="2">
        <v>6901741.8890927583</v>
      </c>
      <c r="H20" s="4">
        <f>1-H18-H19</f>
        <v>0.50951671908135865</v>
      </c>
      <c r="I20">
        <v>208608</v>
      </c>
      <c r="J20" s="4">
        <f>1-J18-J19</f>
        <v>0.52460467549189227</v>
      </c>
      <c r="K20" s="2">
        <v>96047.921291284001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489473.060653091</v>
      </c>
      <c r="H22" s="4">
        <f>G22/G20</f>
        <v>7.0920221086018156E-2</v>
      </c>
      <c r="I22">
        <v>17001</v>
      </c>
      <c r="J22" s="4">
        <f>I22/I20</f>
        <v>8.1497353888633231E-2</v>
      </c>
      <c r="K22" s="2">
        <v>9298.7845741450001</v>
      </c>
    </row>
    <row r="23" spans="2:11" x14ac:dyDescent="0.25">
      <c r="F23" t="s">
        <v>24</v>
      </c>
      <c r="G23" s="2">
        <f>G20-G22</f>
        <v>6412268.8284396669</v>
      </c>
      <c r="H23" s="4">
        <f>1-H22</f>
        <v>0.92907977891398186</v>
      </c>
      <c r="I23">
        <f>I20-I22</f>
        <v>191607</v>
      </c>
      <c r="J23" s="4">
        <f>1-J22</f>
        <v>0.91850264611136678</v>
      </c>
      <c r="K23" s="2">
        <f>K20-K22</f>
        <v>86749.136717139001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2170830.5829970059</v>
      </c>
      <c r="H26" s="4">
        <f>G26/G5</f>
        <v>0.16026019142763137</v>
      </c>
      <c r="I26">
        <v>67088</v>
      </c>
      <c r="J26" s="4">
        <f>I26/I5</f>
        <v>0.16871202671709654</v>
      </c>
      <c r="K26" s="2">
        <v>40370.759637392002</v>
      </c>
    </row>
    <row r="27" spans="2:11" x14ac:dyDescent="0.25">
      <c r="E27" s="6" t="s">
        <v>27</v>
      </c>
      <c r="F27" s="6"/>
      <c r="G27" s="2">
        <v>11374728.489156025</v>
      </c>
      <c r="H27" s="4">
        <f>G27/G5</f>
        <v>0.83973211884309951</v>
      </c>
      <c r="I27">
        <v>330503</v>
      </c>
      <c r="J27" s="4">
        <f>I27/I5</f>
        <v>0.83114463042691022</v>
      </c>
      <c r="K27" s="2">
        <v>98605.269536424006</v>
      </c>
    </row>
    <row r="28" spans="2:11" x14ac:dyDescent="0.25">
      <c r="E28" s="6" t="s">
        <v>28</v>
      </c>
      <c r="F28" s="6"/>
      <c r="G28" s="2">
        <v>1.9904797999999999</v>
      </c>
      <c r="H28" s="4">
        <f>G28/G5</f>
        <v>1.4694590921988746E-7</v>
      </c>
      <c r="I28">
        <v>1</v>
      </c>
      <c r="J28" s="4">
        <f>I28/I5</f>
        <v>2.5147869472498288E-6</v>
      </c>
      <c r="K28" s="2">
        <v>0</v>
      </c>
    </row>
    <row r="29" spans="2:11" x14ac:dyDescent="0.25">
      <c r="E29" s="6" t="s">
        <v>29</v>
      </c>
      <c r="F29" s="6"/>
      <c r="G29" s="2">
        <v>102.172003245</v>
      </c>
      <c r="H29" s="4">
        <f>G29/G5</f>
        <v>7.5427833598983609E-6</v>
      </c>
      <c r="I29">
        <v>56</v>
      </c>
      <c r="J29" s="4">
        <f>I29/I5</f>
        <v>1.4082806904599043E-4</v>
      </c>
      <c r="K29" s="2">
        <v>44.523145606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14606690.271172339</v>
      </c>
      <c r="H4" s="5"/>
      <c r="I4" s="1">
        <v>3899855</v>
      </c>
      <c r="J4" s="5"/>
      <c r="K4" s="3">
        <v>127004978.79487149</v>
      </c>
    </row>
    <row r="5" spans="1:11" x14ac:dyDescent="0.25">
      <c r="E5" s="6" t="s">
        <v>7</v>
      </c>
      <c r="F5" s="6"/>
      <c r="G5" s="2">
        <v>11869991.460739182</v>
      </c>
      <c r="H5" s="4">
        <f>G5/G4</f>
        <v>0.81264073108784363</v>
      </c>
      <c r="I5">
        <v>445379</v>
      </c>
      <c r="J5" s="4">
        <f>I5/I4</f>
        <v>0.11420398963551209</v>
      </c>
      <c r="K5" s="2">
        <v>1858689.7924628539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11426955.109979097</v>
      </c>
      <c r="H7" s="4">
        <f>G7/G5</f>
        <v>0.96267593348946723</v>
      </c>
      <c r="I7">
        <v>431596</v>
      </c>
      <c r="J7" s="4">
        <f>I7/I5</f>
        <v>0.9690533231247993</v>
      </c>
      <c r="K7" s="2">
        <v>1387279.8813363409</v>
      </c>
    </row>
    <row r="8" spans="1:11" x14ac:dyDescent="0.25">
      <c r="F8" t="s">
        <v>10</v>
      </c>
      <c r="G8" s="2">
        <f>G5-G7</f>
        <v>443036.35076008551</v>
      </c>
      <c r="H8" s="4">
        <f>1-H7</f>
        <v>3.7324066510532772E-2</v>
      </c>
      <c r="I8">
        <f>I5-I7</f>
        <v>13783</v>
      </c>
      <c r="J8" s="4">
        <f>1-J7</f>
        <v>3.0946676875200696E-2</v>
      </c>
      <c r="K8" s="2">
        <f>K5-K7</f>
        <v>471409.91112651303</v>
      </c>
    </row>
    <row r="9" spans="1:11" x14ac:dyDescent="0.25">
      <c r="E9" s="6" t="s">
        <v>11</v>
      </c>
      <c r="F9" s="6"/>
      <c r="G9" s="2">
        <v>2406720.4146263008</v>
      </c>
      <c r="H9" s="4">
        <f>1-H5-H10</f>
        <v>0.16476836093226316</v>
      </c>
      <c r="I9">
        <v>3429914</v>
      </c>
      <c r="J9" s="4">
        <f>1-J5-J10</f>
        <v>0.87949782748332961</v>
      </c>
      <c r="K9" s="2">
        <v>120957244.12677038</v>
      </c>
    </row>
    <row r="10" spans="1:11" x14ac:dyDescent="0.25">
      <c r="E10" s="6" t="s">
        <v>12</v>
      </c>
      <c r="F10" s="6"/>
      <c r="G10" s="2">
        <v>329978.39580685599</v>
      </c>
      <c r="H10" s="4">
        <f>G10/G4</f>
        <v>2.2590907979893229E-2</v>
      </c>
      <c r="I10">
        <v>24562</v>
      </c>
      <c r="J10" s="4">
        <f>I10/I4</f>
        <v>6.2981828811584017E-3</v>
      </c>
      <c r="K10" s="2">
        <v>4189044.8756382558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2099564.098216678</v>
      </c>
      <c r="H13" s="5">
        <f>G13/G5</f>
        <v>0.17688000072798127</v>
      </c>
      <c r="I13" s="1">
        <f>I14+I15</f>
        <v>60870</v>
      </c>
      <c r="J13" s="5">
        <f>I13/I5</f>
        <v>0.136670116911664</v>
      </c>
      <c r="K13" s="3">
        <f>K14+K15</f>
        <v>258361.84508511101</v>
      </c>
    </row>
    <row r="14" spans="1:11" x14ac:dyDescent="0.25">
      <c r="E14" s="6" t="s">
        <v>15</v>
      </c>
      <c r="F14" s="6"/>
      <c r="G14" s="2">
        <v>2099564.098216678</v>
      </c>
      <c r="H14" s="4">
        <f>G14/G7</f>
        <v>0.18373784424716436</v>
      </c>
      <c r="I14">
        <v>60870</v>
      </c>
      <c r="J14" s="4">
        <f>I14/I7</f>
        <v>0.14103467131298714</v>
      </c>
      <c r="K14" s="2">
        <v>258361.84508511101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1317072.909433488</v>
      </c>
      <c r="H18" s="4">
        <f>G18/G5</f>
        <v>0.11095820193214105</v>
      </c>
      <c r="I18">
        <v>45127</v>
      </c>
      <c r="J18" s="4">
        <f>I18/I5</f>
        <v>0.10132269370581011</v>
      </c>
      <c r="K18" s="2">
        <v>206979.190322593</v>
      </c>
    </row>
    <row r="19" spans="2:11" x14ac:dyDescent="0.25">
      <c r="E19" s="6" t="s">
        <v>20</v>
      </c>
      <c r="F19" s="6"/>
      <c r="G19" s="2">
        <v>5052005.313339889</v>
      </c>
      <c r="H19" s="4">
        <f>G19/G5</f>
        <v>0.4256115372997315</v>
      </c>
      <c r="I19">
        <v>153901</v>
      </c>
      <c r="J19" s="4">
        <f>I19/I5</f>
        <v>0.34555064338462299</v>
      </c>
      <c r="K19" s="2">
        <v>279437.044830347</v>
      </c>
    </row>
    <row r="20" spans="2:11" x14ac:dyDescent="0.25">
      <c r="E20" s="6" t="s">
        <v>21</v>
      </c>
      <c r="F20" s="6"/>
      <c r="G20" s="2">
        <v>5499731.3036252176</v>
      </c>
      <c r="H20" s="4">
        <f>1-H18-H19</f>
        <v>0.46343026076812749</v>
      </c>
      <c r="I20">
        <v>246285</v>
      </c>
      <c r="J20" s="4">
        <f>1-J18-J19</f>
        <v>0.5531266629095668</v>
      </c>
      <c r="K20" s="2">
        <v>1330548.1500643799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391208.00154505501</v>
      </c>
      <c r="H22" s="4">
        <f>G22/G20</f>
        <v>7.1132202638188036E-2</v>
      </c>
      <c r="I22">
        <v>23821</v>
      </c>
      <c r="J22" s="4">
        <f>I22/I20</f>
        <v>9.6721278193962285E-2</v>
      </c>
      <c r="K22" s="2">
        <v>215046.14439089099</v>
      </c>
    </row>
    <row r="23" spans="2:11" x14ac:dyDescent="0.25">
      <c r="F23" t="s">
        <v>24</v>
      </c>
      <c r="G23" s="2">
        <f>G20-G22</f>
        <v>5108523.3020801628</v>
      </c>
      <c r="H23" s="4">
        <f>1-H22</f>
        <v>0.92886779736181202</v>
      </c>
      <c r="I23">
        <f>I20-I22</f>
        <v>222464</v>
      </c>
      <c r="J23" s="4">
        <f>1-J22</f>
        <v>0.90327872180603774</v>
      </c>
      <c r="K23" s="2">
        <f>K20-K22</f>
        <v>1115502.0056734888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1627367.3085727571</v>
      </c>
      <c r="H26" s="4">
        <f>G26/G5</f>
        <v>0.13709928216506195</v>
      </c>
      <c r="I26">
        <v>62021</v>
      </c>
      <c r="J26" s="4">
        <f>I26/I5</f>
        <v>0.13925443274155269</v>
      </c>
      <c r="K26" s="2">
        <v>215469.23647167801</v>
      </c>
    </row>
    <row r="27" spans="2:11" x14ac:dyDescent="0.25">
      <c r="E27" s="6" t="s">
        <v>27</v>
      </c>
      <c r="F27" s="6"/>
      <c r="G27" s="2">
        <v>10230654.450879879</v>
      </c>
      <c r="H27" s="4">
        <f>G27/G5</f>
        <v>0.86189231767507812</v>
      </c>
      <c r="I27">
        <v>382036</v>
      </c>
      <c r="J27" s="4">
        <f>I27/I5</f>
        <v>0.85777730876399649</v>
      </c>
      <c r="K27" s="2">
        <v>1642671.7386166181</v>
      </c>
    </row>
    <row r="28" spans="2:11" x14ac:dyDescent="0.25">
      <c r="E28" s="6" t="s">
        <v>28</v>
      </c>
      <c r="F28" s="6"/>
      <c r="G28" s="2">
        <v>254.13124017000001</v>
      </c>
      <c r="H28" s="4">
        <f>G28/G5</f>
        <v>2.1409555433174207E-5</v>
      </c>
      <c r="I28">
        <v>24</v>
      </c>
      <c r="J28" s="4">
        <f>I28/I5</f>
        <v>5.3886689763100639E-5</v>
      </c>
      <c r="K28" s="2">
        <v>105.226060914</v>
      </c>
    </row>
    <row r="29" spans="2:11" x14ac:dyDescent="0.25">
      <c r="E29" s="6" t="s">
        <v>29</v>
      </c>
      <c r="F29" s="6"/>
      <c r="G29" s="2">
        <v>3400.9109966880001</v>
      </c>
      <c r="H29" s="4">
        <f>G29/G5</f>
        <v>2.8651334821400235E-4</v>
      </c>
      <c r="I29">
        <v>770</v>
      </c>
      <c r="J29" s="4">
        <f>I29/I5</f>
        <v>1.7288646298994788E-3</v>
      </c>
      <c r="K29" s="2">
        <v>233.617092458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13268916.910950581</v>
      </c>
    </row>
    <row r="3" spans="1:2" x14ac:dyDescent="0.25">
      <c r="A3" t="s">
        <v>32</v>
      </c>
      <c r="B3">
        <f>'NEWT - UK'!$G$8</f>
        <v>276746.32368549518</v>
      </c>
    </row>
    <row r="4" spans="1:2" x14ac:dyDescent="0.25">
      <c r="A4" t="s">
        <v>33</v>
      </c>
      <c r="B4">
        <f>'NEWT - UK'!$G$9</f>
        <v>690398.21092159802</v>
      </c>
    </row>
    <row r="5" spans="1:2" x14ac:dyDescent="0.25">
      <c r="A5" t="s">
        <v>34</v>
      </c>
      <c r="B5">
        <f>'NEWT - UK'!$G$10</f>
        <v>70.962314039999995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389706</v>
      </c>
    </row>
    <row r="16" spans="1:2" x14ac:dyDescent="0.25">
      <c r="A16" t="s">
        <v>32</v>
      </c>
      <c r="B16">
        <f>'NEWT - UK'!$I$8</f>
        <v>7942</v>
      </c>
    </row>
    <row r="17" spans="1:2" x14ac:dyDescent="0.25">
      <c r="A17" t="s">
        <v>33</v>
      </c>
      <c r="B17">
        <f>'NEWT - UK'!$I$9</f>
        <v>1198379</v>
      </c>
    </row>
    <row r="18" spans="1:2" x14ac:dyDescent="0.25">
      <c r="A18" t="s">
        <v>34</v>
      </c>
      <c r="B18">
        <f>'NEWT - UK'!$I$10</f>
        <v>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1322908.8291364289</v>
      </c>
    </row>
    <row r="28" spans="1:2" x14ac:dyDescent="0.25">
      <c r="A28" t="s">
        <v>37</v>
      </c>
      <c r="B28">
        <f>'NEWT - UK'!$G$19</f>
        <v>5321012.5164068891</v>
      </c>
    </row>
    <row r="29" spans="1:2" x14ac:dyDescent="0.25">
      <c r="A29" t="s">
        <v>38</v>
      </c>
      <c r="B29">
        <f>'NEWT - UK'!$G$22</f>
        <v>489473.060653091</v>
      </c>
    </row>
    <row r="30" spans="1:2" x14ac:dyDescent="0.25">
      <c r="A30" t="s">
        <v>39</v>
      </c>
      <c r="B30">
        <f>'NEWT - UK'!$G$23</f>
        <v>6412268.8284396669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2170830.5829970059</v>
      </c>
    </row>
    <row r="41" spans="1:2" x14ac:dyDescent="0.25">
      <c r="A41" t="s">
        <v>42</v>
      </c>
      <c r="B41">
        <f>'NEWT - UK'!$G$27</f>
        <v>11374728.489156025</v>
      </c>
    </row>
    <row r="42" spans="1:2" x14ac:dyDescent="0.25">
      <c r="A42" t="s">
        <v>43</v>
      </c>
      <c r="B42">
        <f>'NEWT - UK'!$G$28</f>
        <v>1.9904797999999999</v>
      </c>
    </row>
    <row r="43" spans="1:2" x14ac:dyDescent="0.25">
      <c r="A43" t="s">
        <v>44</v>
      </c>
      <c r="B43">
        <f>'NEWT - UK'!$G$29</f>
        <v>102.172003245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2026-03-27T13:16:18Z</dcterms:created>
  <dcterms:modified xsi:type="dcterms:W3CDTF">2026-03-27T13:16:18Z</dcterms:modified>
</cp:coreProperties>
</file>