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2847C039-3AEE-4F0A-9205-8F156E1393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H9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J15" i="2" s="1"/>
  <c r="H8" i="2"/>
  <c r="G8" i="2"/>
  <c r="B3" i="3" s="1"/>
  <c r="J7" i="2"/>
  <c r="H7" i="2"/>
  <c r="J5" i="2"/>
  <c r="H5" i="2"/>
  <c r="H15" i="2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<sst xmlns="http://schemas.openxmlformats.org/spreadsheetml/2006/main" count="82" uniqueCount="45">
  <si>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June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</si>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</sst>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13243294.522875139</c:v>
                </c:pt>
                <c:pt idx="1">
                  <c:v>319716.47265363671</c:v>
                </c:pt>
                <c:pt idx="2">
                  <c:v>691635.25566085905</c:v>
                </c:pt>
                <c:pt idx="3">
                  <c:v>305.14375467000002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DEF-49B7-8E83-8F30E55FC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385756</c:v>
                </c:pt>
                <c:pt idx="1">
                  <c:v>8827</c:v>
                </c:pt>
                <c:pt idx="2">
                  <c:v>1193108</c:v>
                </c:pt>
                <c:pt idx="3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D5A-4898-99C1-9C2841CBE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1263844.6882935211</c:v>
                </c:pt>
                <c:pt idx="1">
                  <c:v>5249077.3765458781</c:v>
                </c:pt>
                <c:pt idx="2">
                  <c:v>553960.03270850203</c:v>
                </c:pt>
                <c:pt idx="3">
                  <c:v>6496128.8979808753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3B-4C3A-85B3-91F1F048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2330218.2430287679</c:v>
                </c:pt>
                <c:pt idx="1">
                  <c:v>11227108.643321004</c:v>
                </c:pt>
                <c:pt idx="2">
                  <c:v>1129.7488328100001</c:v>
                </c:pt>
                <c:pt idx="3">
                  <c:v>4554.3603461949997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B6-4590-9225-4BE82A50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14254951.394944306</v>
      </c>
      <c r="H4" s="5"/>
      <c r="I4" s="1">
        <v>1587720</v>
      </c>
      <c r="J4" s="5"/>
      <c r="K4" s="3">
        <v>619408.78621120902</v>
      </c>
    </row>
    <row r="5" spans="1:11" x14ac:dyDescent="0.35">
      <c r="E5" s="6" t="s">
        <v>7</v>
      </c>
      <c r="F5" s="6"/>
      <c r="G5" s="2">
        <v>13563010.995528776</v>
      </c>
      <c r="H5" s="4">
        <f>G5/G4</f>
        <v>0.95145964512646919</v>
      </c>
      <c r="I5">
        <v>394583</v>
      </c>
      <c r="J5" s="4">
        <f>I5/I4</f>
        <v>0.24852177965888192</v>
      </c>
      <c r="K5" s="2">
        <v>206282.77561040499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13243294.522875139</v>
      </c>
      <c r="H7" s="4">
        <f>G7/G5</f>
        <v>0.97642732334589755</v>
      </c>
      <c r="I7">
        <v>385756</v>
      </c>
      <c r="J7" s="4">
        <f>I7/I5</f>
        <v>0.97762954815590131</v>
      </c>
      <c r="K7" s="2">
        <v>115615.159464221</v>
      </c>
    </row>
    <row r="8" spans="1:11" x14ac:dyDescent="0.35">
      <c r="F8" t="s">
        <v>10</v>
      </c>
      <c r="G8" s="2">
        <f>G5-G7</f>
        <v>319716.47265363671</v>
      </c>
      <c r="H8" s="4">
        <f>1-H7</f>
        <v>2.3572676654102453E-2</v>
      </c>
      <c r="I8">
        <f>I5-I7</f>
        <v>8827</v>
      </c>
      <c r="J8" s="4">
        <f>1-J7</f>
        <v>2.2370451844098693E-2</v>
      </c>
      <c r="K8" s="2">
        <f>K5-K7</f>
        <v>90667.616146183995</v>
      </c>
    </row>
    <row r="9" spans="1:11" x14ac:dyDescent="0.35">
      <c r="E9" s="6" t="s">
        <v>11</v>
      </c>
      <c r="F9" s="6"/>
      <c r="G9" s="2">
        <v>691635.25566085905</v>
      </c>
      <c r="H9" s="4">
        <f>1-H5-H10</f>
        <v>4.8518948714630951E-2</v>
      </c>
      <c r="I9">
        <v>1193108</v>
      </c>
      <c r="J9" s="4">
        <f>1-J5-J10</f>
        <v>0.75145995515582098</v>
      </c>
      <c r="K9" s="2">
        <v>408999.57872199197</v>
      </c>
    </row>
    <row r="10" spans="1:11" x14ac:dyDescent="0.35">
      <c r="E10" s="6" t="s">
        <v>12</v>
      </c>
      <c r="F10" s="6"/>
      <c r="G10" s="2">
        <v>305.14375467000002</v>
      </c>
      <c r="H10" s="4">
        <f>G10/G4</f>
        <v>2.1406158899862894E-5</v>
      </c>
      <c r="I10">
        <v>29</v>
      </c>
      <c r="J10" s="4">
        <f>I10/I4</f>
        <v>1.826518529715567E-5</v>
      </c>
      <c r="K10" s="2">
        <v>4126.4318788119999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3533219.7960158591</v>
      </c>
      <c r="H13" s="5">
        <f>G13/G5</f>
        <v>0.26050408697453914</v>
      </c>
      <c r="I13" s="1">
        <f>I14+I15</f>
        <v>106653</v>
      </c>
      <c r="J13" s="5">
        <f>I13/I5</f>
        <v>0.27029294216932814</v>
      </c>
      <c r="K13" s="3">
        <f>K14+K15</f>
        <v>25691.836120384</v>
      </c>
    </row>
    <row r="14" spans="1:11" x14ac:dyDescent="0.35">
      <c r="E14" s="6" t="s">
        <v>15</v>
      </c>
      <c r="F14" s="6"/>
      <c r="G14" s="2">
        <v>3533219.7960158591</v>
      </c>
      <c r="H14" s="4">
        <f>G14/G7</f>
        <v>0.26679311480333912</v>
      </c>
      <c r="I14">
        <v>106653</v>
      </c>
      <c r="J14" s="4">
        <f>I14/I7</f>
        <v>0.27647787720735389</v>
      </c>
      <c r="K14" s="2">
        <v>25691.836120384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1263844.6882935211</v>
      </c>
      <c r="H18" s="4">
        <f>G18/G5</f>
        <v>9.318319425606629E-2</v>
      </c>
      <c r="I18">
        <v>37639</v>
      </c>
      <c r="J18" s="4">
        <f>I18/I5</f>
        <v>9.5389309726977595E-2</v>
      </c>
      <c r="K18" s="2">
        <v>23212.506950356001</v>
      </c>
    </row>
    <row r="19" spans="2:11" x14ac:dyDescent="0.35">
      <c r="E19" s="6" t="s">
        <v>20</v>
      </c>
      <c r="F19" s="6"/>
      <c r="G19" s="2">
        <v>5249077.3765458781</v>
      </c>
      <c r="H19" s="4">
        <f>G19/G5</f>
        <v>0.3870141650903553</v>
      </c>
      <c r="I19">
        <v>149304</v>
      </c>
      <c r="J19" s="4">
        <f>I19/I5</f>
        <v>0.37838426896242361</v>
      </c>
      <c r="K19" s="2">
        <v>35827.817956250001</v>
      </c>
    </row>
    <row r="20" spans="2:11" x14ac:dyDescent="0.35">
      <c r="E20" s="6" t="s">
        <v>21</v>
      </c>
      <c r="F20" s="6"/>
      <c r="G20" s="2">
        <v>7050088.9306893777</v>
      </c>
      <c r="H20" s="4">
        <f>1-H18-H19</f>
        <v>0.51980264065357851</v>
      </c>
      <c r="I20">
        <v>207640</v>
      </c>
      <c r="J20" s="4">
        <f>1-J18-J19</f>
        <v>0.52622642131059882</v>
      </c>
      <c r="K20" s="2">
        <v>147242.450703799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553960.03270850203</v>
      </c>
      <c r="H22" s="4">
        <f>G22/G20</f>
        <v>7.8574899998365588E-2</v>
      </c>
      <c r="I22">
        <v>18331</v>
      </c>
      <c r="J22" s="4">
        <f>I22/I20</f>
        <v>8.8282604507801968E-2</v>
      </c>
      <c r="K22" s="2">
        <v>23585.323181455999</v>
      </c>
    </row>
    <row r="23" spans="2:11" x14ac:dyDescent="0.35">
      <c r="F23" t="s">
        <v>24</v>
      </c>
      <c r="G23" s="2">
        <f>G20-G22</f>
        <v>6496128.8979808753</v>
      </c>
      <c r="H23" s="4">
        <f>1-H22</f>
        <v>0.92142510000163447</v>
      </c>
      <c r="I23">
        <f>I20-I22</f>
        <v>189309</v>
      </c>
      <c r="J23" s="4">
        <f>1-J22</f>
        <v>0.91171739549219799</v>
      </c>
      <c r="K23" s="2">
        <f>K20-K22</f>
        <v>123657.127522343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2330218.2430287679</v>
      </c>
      <c r="H26" s="4">
        <f>G26/G5</f>
        <v>0.17180685349270561</v>
      </c>
      <c r="I26">
        <v>67673</v>
      </c>
      <c r="J26" s="4">
        <f>I26/I5</f>
        <v>0.17150510792406159</v>
      </c>
      <c r="K26" s="2">
        <v>91180.507634504</v>
      </c>
    </row>
    <row r="27" spans="2:11" x14ac:dyDescent="0.35">
      <c r="E27" s="6" t="s">
        <v>27</v>
      </c>
      <c r="F27" s="6"/>
      <c r="G27" s="2">
        <v>11227108.643321004</v>
      </c>
      <c r="H27" s="4">
        <f>G27/G5</f>
        <v>0.82777405747309107</v>
      </c>
      <c r="I27">
        <v>326597</v>
      </c>
      <c r="J27" s="4">
        <f>I27/I5</f>
        <v>0.82770164958956671</v>
      </c>
      <c r="K27" s="2">
        <v>109763.099829513</v>
      </c>
    </row>
    <row r="28" spans="2:11" x14ac:dyDescent="0.35">
      <c r="E28" s="6" t="s">
        <v>28</v>
      </c>
      <c r="F28" s="6"/>
      <c r="G28" s="2">
        <v>1129.7488328100001</v>
      </c>
      <c r="H28" s="4">
        <f>G28/G5</f>
        <v>8.3296314747694037E-5</v>
      </c>
      <c r="I28">
        <v>17</v>
      </c>
      <c r="J28" s="4">
        <f>I28/I5</f>
        <v>4.3083457726257844E-5</v>
      </c>
      <c r="K28" s="2">
        <v>1129.2255920099999</v>
      </c>
    </row>
    <row r="29" spans="2:11" x14ac:dyDescent="0.35">
      <c r="E29" s="6" t="s">
        <v>29</v>
      </c>
      <c r="F29" s="6"/>
      <c r="G29" s="2">
        <v>4554.3603461949997</v>
      </c>
      <c r="H29" s="4">
        <f>G29/G5</f>
        <v>3.357927194556138E-4</v>
      </c>
      <c r="I29">
        <v>296</v>
      </c>
      <c r="J29" s="4">
        <f>I29/I5</f>
        <v>7.5015902864543078E-4</v>
      </c>
      <c r="K29" s="2">
        <v>4209.9425543779998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19401323.949466441</v>
      </c>
      <c r="H4" s="5"/>
      <c r="I4" s="1">
        <v>4112170</v>
      </c>
      <c r="J4" s="5"/>
      <c r="K4" s="3">
        <v>135118567.55047101</v>
      </c>
    </row>
    <row r="5" spans="1:11" x14ac:dyDescent="0.35">
      <c r="E5" s="6" t="s">
        <v>7</v>
      </c>
      <c r="F5" s="6"/>
      <c r="G5" s="2">
        <v>15784303.785895605</v>
      </c>
      <c r="H5" s="4">
        <f>G5/G4</f>
        <v>0.813568384663238</v>
      </c>
      <c r="I5">
        <v>648614</v>
      </c>
      <c r="J5" s="4">
        <f>I5/I4</f>
        <v>0.15773034675122868</v>
      </c>
      <c r="K5" s="2">
        <v>1985661.7191921859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15319980.717926364</v>
      </c>
      <c r="H7" s="4">
        <f>G7/G5</f>
        <v>0.97058324052378253</v>
      </c>
      <c r="I7">
        <v>634405</v>
      </c>
      <c r="J7" s="4">
        <f>I7/I5</f>
        <v>0.97809328814980867</v>
      </c>
      <c r="K7" s="2">
        <v>1556976.4847005899</v>
      </c>
    </row>
    <row r="8" spans="1:11" x14ac:dyDescent="0.35">
      <c r="F8" t="s">
        <v>10</v>
      </c>
      <c r="G8" s="2">
        <f>G5-G7</f>
        <v>464323.06796924025</v>
      </c>
      <c r="H8" s="4">
        <f>1-H7</f>
        <v>2.9416759476217469E-2</v>
      </c>
      <c r="I8">
        <f>I5-I7</f>
        <v>14209</v>
      </c>
      <c r="J8" s="4">
        <f>1-J7</f>
        <v>2.1906711850191329E-2</v>
      </c>
      <c r="K8" s="2">
        <f>K5-K7</f>
        <v>428685.234491596</v>
      </c>
    </row>
    <row r="9" spans="1:11" x14ac:dyDescent="0.35">
      <c r="E9" s="6" t="s">
        <v>11</v>
      </c>
      <c r="F9" s="6"/>
      <c r="G9" s="2">
        <v>3253757.12365933</v>
      </c>
      <c r="H9" s="4">
        <f>1-H5-H10</f>
        <v>0.16770799416236823</v>
      </c>
      <c r="I9">
        <v>3438350</v>
      </c>
      <c r="J9" s="4">
        <f>1-J5-J10</f>
        <v>0.83614004284842314</v>
      </c>
      <c r="K9" s="2">
        <v>128460195.19232897</v>
      </c>
    </row>
    <row r="10" spans="1:11" x14ac:dyDescent="0.35">
      <c r="E10" s="6" t="s">
        <v>12</v>
      </c>
      <c r="F10" s="6"/>
      <c r="G10" s="2">
        <v>363263.03991150297</v>
      </c>
      <c r="H10" s="4">
        <f>G10/G4</f>
        <v>1.8723621174393777E-2</v>
      </c>
      <c r="I10">
        <v>25206</v>
      </c>
      <c r="J10" s="4">
        <f>I10/I4</f>
        <v>6.1296104003482343E-3</v>
      </c>
      <c r="K10" s="2">
        <v>4672710.638949859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4162696.8487821631</v>
      </c>
      <c r="H13" s="5">
        <f>G13/G5</f>
        <v>0.2637238173597386</v>
      </c>
      <c r="I13" s="1">
        <f>I14+I15</f>
        <v>145921</v>
      </c>
      <c r="J13" s="5">
        <f>I13/I5</f>
        <v>0.22497355900427682</v>
      </c>
      <c r="K13" s="3">
        <f>K14+K15</f>
        <v>267821.34862437501</v>
      </c>
    </row>
    <row r="14" spans="1:11" x14ac:dyDescent="0.35">
      <c r="E14" s="6" t="s">
        <v>15</v>
      </c>
      <c r="F14" s="6"/>
      <c r="G14" s="2">
        <v>4162696.8487821631</v>
      </c>
      <c r="H14" s="4">
        <f>G14/G7</f>
        <v>0.27171684647822486</v>
      </c>
      <c r="I14">
        <v>145921</v>
      </c>
      <c r="J14" s="4">
        <f>I14/I7</f>
        <v>0.23001237379907158</v>
      </c>
      <c r="K14" s="2">
        <v>267821.34862437501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1625265.8138679829</v>
      </c>
      <c r="H18" s="4">
        <f>G18/G5</f>
        <v>0.1029672157805448</v>
      </c>
      <c r="I18">
        <v>50141</v>
      </c>
      <c r="J18" s="4">
        <f>I18/I5</f>
        <v>7.7304837700080481E-2</v>
      </c>
      <c r="K18" s="2">
        <v>255808.66695622701</v>
      </c>
    </row>
    <row r="19" spans="2:11" x14ac:dyDescent="0.35">
      <c r="E19" s="6" t="s">
        <v>20</v>
      </c>
      <c r="F19" s="6"/>
      <c r="G19" s="2">
        <v>6310040.0447183242</v>
      </c>
      <c r="H19" s="4">
        <f>G19/G5</f>
        <v>0.39976676388836313</v>
      </c>
      <c r="I19">
        <v>226010</v>
      </c>
      <c r="J19" s="4">
        <f>I19/I5</f>
        <v>0.34845069640803311</v>
      </c>
      <c r="K19" s="2">
        <v>281520.336103537</v>
      </c>
    </row>
    <row r="20" spans="2:11" x14ac:dyDescent="0.35">
      <c r="E20" s="6" t="s">
        <v>21</v>
      </c>
      <c r="F20" s="6"/>
      <c r="G20" s="2">
        <v>7847811.1123417579</v>
      </c>
      <c r="H20" s="4">
        <f>1-H18-H19</f>
        <v>0.49726602033109207</v>
      </c>
      <c r="I20">
        <v>372397</v>
      </c>
      <c r="J20" s="4">
        <f>1-J18-J19</f>
        <v>0.57424446589188638</v>
      </c>
      <c r="K20" s="2">
        <v>1407513.87800796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465051.39410732099</v>
      </c>
      <c r="H22" s="4">
        <f>G22/G20</f>
        <v>5.9258739468890119E-2</v>
      </c>
      <c r="I22">
        <v>25443</v>
      </c>
      <c r="J22" s="4">
        <f>I22/I20</f>
        <v>6.8322247493937921E-2</v>
      </c>
      <c r="K22" s="2">
        <v>253647.99418993099</v>
      </c>
    </row>
    <row r="23" spans="2:11" x14ac:dyDescent="0.35">
      <c r="F23" t="s">
        <v>24</v>
      </c>
      <c r="G23" s="2">
        <f>G20-G22</f>
        <v>7382759.7182344366</v>
      </c>
      <c r="H23" s="4">
        <f>1-H22</f>
        <v>0.94074126053110985</v>
      </c>
      <c r="I23">
        <f>I20-I22</f>
        <v>346954</v>
      </c>
      <c r="J23" s="4">
        <f>1-J22</f>
        <v>0.93167775250606211</v>
      </c>
      <c r="K23" s="2">
        <f>K20-K22</f>
        <v>1153865.883818029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1902150.2600626929</v>
      </c>
      <c r="H26" s="4">
        <f>G26/G5</f>
        <v>0.12050897434972072</v>
      </c>
      <c r="I26">
        <v>64604</v>
      </c>
      <c r="J26" s="4">
        <f>I26/I5</f>
        <v>9.9603153801798919E-2</v>
      </c>
      <c r="K26" s="2">
        <v>398349.58594589098</v>
      </c>
    </row>
    <row r="27" spans="2:11" x14ac:dyDescent="0.35">
      <c r="E27" s="6" t="s">
        <v>27</v>
      </c>
      <c r="F27" s="6"/>
      <c r="G27" s="2">
        <v>13871992.497216567</v>
      </c>
      <c r="H27" s="4">
        <f>G27/G5</f>
        <v>0.87884728305927418</v>
      </c>
      <c r="I27">
        <v>582751</v>
      </c>
      <c r="J27" s="4">
        <f>I27/I5</f>
        <v>0.89845578417980498</v>
      </c>
      <c r="K27" s="2">
        <v>1586804.729834473</v>
      </c>
    </row>
    <row r="28" spans="2:11" x14ac:dyDescent="0.35">
      <c r="E28" s="6" t="s">
        <v>28</v>
      </c>
      <c r="F28" s="6"/>
      <c r="G28" s="2">
        <v>252.43783919399999</v>
      </c>
      <c r="H28" s="4">
        <f>G28/G5</f>
        <v>1.5992966342903963E-5</v>
      </c>
      <c r="I28">
        <v>23</v>
      </c>
      <c r="J28" s="4">
        <f>I28/I5</f>
        <v>3.546022750048565E-5</v>
      </c>
      <c r="K28" s="2">
        <v>110.878861122</v>
      </c>
    </row>
    <row r="29" spans="2:11" x14ac:dyDescent="0.35">
      <c r="E29" s="6" t="s">
        <v>29</v>
      </c>
      <c r="F29" s="6"/>
      <c r="G29" s="2">
        <v>1573.434359978</v>
      </c>
      <c r="H29" s="4">
        <f>G29/G5</f>
        <v>9.9683481851380439E-5</v>
      </c>
      <c r="I29">
        <v>708</v>
      </c>
      <c r="J29" s="4">
        <f>I29/I5</f>
        <v>1.0915583074062539E-3</v>
      </c>
      <c r="K29" s="2">
        <v>184.938812439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13243294.522875139</v>
      </c>
    </row>
    <row r="3" spans="1:2" x14ac:dyDescent="0.35">
      <c r="A3" t="s">
        <v>32</v>
      </c>
      <c r="B3">
        <f>'NEWT - UK'!$G$8</f>
        <v>319716.47265363671</v>
      </c>
    </row>
    <row r="4" spans="1:2" x14ac:dyDescent="0.35">
      <c r="A4" t="s">
        <v>33</v>
      </c>
      <c r="B4">
        <f>'NEWT - UK'!$G$9</f>
        <v>691635.25566085905</v>
      </c>
    </row>
    <row r="5" spans="1:2" x14ac:dyDescent="0.35">
      <c r="A5" t="s">
        <v>34</v>
      </c>
      <c r="B5">
        <f>'NEWT - UK'!$G$10</f>
        <v>305.14375467000002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385756</v>
      </c>
    </row>
    <row r="16" spans="1:2" x14ac:dyDescent="0.35">
      <c r="A16" t="s">
        <v>32</v>
      </c>
      <c r="B16">
        <f>'NEWT - UK'!$I$8</f>
        <v>8827</v>
      </c>
    </row>
    <row r="17" spans="1:2" x14ac:dyDescent="0.35">
      <c r="A17" t="s">
        <v>33</v>
      </c>
      <c r="B17">
        <f>'NEWT - UK'!$I$9</f>
        <v>1193108</v>
      </c>
    </row>
    <row r="18" spans="1:2" x14ac:dyDescent="0.35">
      <c r="A18" t="s">
        <v>34</v>
      </c>
      <c r="B18">
        <f>'NEWT - UK'!$I$10</f>
        <v>29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1263844.6882935211</v>
      </c>
    </row>
    <row r="28" spans="1:2" x14ac:dyDescent="0.35">
      <c r="A28" t="s">
        <v>37</v>
      </c>
      <c r="B28">
        <f>'NEWT - UK'!$G$19</f>
        <v>5249077.3765458781</v>
      </c>
    </row>
    <row r="29" spans="1:2" x14ac:dyDescent="0.35">
      <c r="A29" t="s">
        <v>38</v>
      </c>
      <c r="B29">
        <f>'NEWT - UK'!$G$22</f>
        <v>553960.03270850203</v>
      </c>
    </row>
    <row r="30" spans="1:2" x14ac:dyDescent="0.35">
      <c r="A30" t="s">
        <v>39</v>
      </c>
      <c r="B30">
        <f>'NEWT - UK'!$G$23</f>
        <v>6496128.8979808753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2330218.2430287679</v>
      </c>
    </row>
    <row r="41" spans="1:2" x14ac:dyDescent="0.35">
      <c r="A41" t="s">
        <v>42</v>
      </c>
      <c r="B41">
        <f>'NEWT - UK'!$G$27</f>
        <v>11227108.643321004</v>
      </c>
    </row>
    <row r="42" spans="1:2" x14ac:dyDescent="0.35">
      <c r="A42" t="s">
        <v>43</v>
      </c>
      <c r="B42">
        <f>'NEWT - UK'!$G$28</f>
        <v>1129.7488328100001</v>
      </c>
    </row>
    <row r="43" spans="1:2" x14ac:dyDescent="0.35">
      <c r="A43" t="s">
        <v>44</v>
      </c>
      <c r="B43">
        <f>'NEWT - UK'!$G$29</f>
        <v>4554.3603461949997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2026-06-26T16:12:33Z</dcterms:created>
  <dcterms:modified xsi:type="dcterms:W3CDTF">2026-06-26T16:12:33Z</dcterms:modified>
</cp:coreProperties>
</file>