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6F5F6274-8C63-4572-944A-C15F8A57E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3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J22" i="2"/>
  <c r="H22" i="2"/>
  <c r="H23" i="2" s="1"/>
  <c r="J19" i="2"/>
  <c r="H19" i="2"/>
  <c r="J18" i="2"/>
  <c r="J20" i="2" s="1"/>
  <c r="H18" i="2"/>
  <c r="H20" i="2" s="1"/>
  <c r="J14" i="2"/>
  <c r="H14" i="2"/>
  <c r="K13" i="2"/>
  <c r="I13" i="2"/>
  <c r="J13" i="2" s="1"/>
  <c r="G13" i="2"/>
  <c r="H13" i="2" s="1"/>
  <c r="J10" i="2"/>
  <c r="H10" i="2"/>
  <c r="J9" i="2"/>
  <c r="H9" i="2"/>
  <c r="K8" i="2"/>
  <c r="J8" i="2"/>
  <c r="I8" i="2"/>
  <c r="B16" i="3" s="1"/>
  <c r="H8" i="2"/>
  <c r="G8" i="2"/>
  <c r="B3" i="3" s="1"/>
  <c r="J7" i="2"/>
  <c r="H7" i="2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<sst xmlns="http://schemas.openxmlformats.org/spreadsheetml/2006/main" count="82" uniqueCount="45">
  <si>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17 July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</si>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</sst>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13368198.530132033</c:v>
                </c:pt>
                <c:pt idx="1">
                  <c:v>289447.66877153143</c:v>
                </c:pt>
                <c:pt idx="2">
                  <c:v>729964.37518732203</c:v>
                </c:pt>
                <c:pt idx="3">
                  <c:v>340.93743636900001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F1F-4718-98CD-7A5330201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385550</c:v>
                </c:pt>
                <c:pt idx="1">
                  <c:v>8191</c:v>
                </c:pt>
                <c:pt idx="2">
                  <c:v>1239414</c:v>
                </c:pt>
                <c:pt idx="3">
                  <c:v>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1E5-4A1C-A3EA-221091AC0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1224930.773849444</c:v>
                </c:pt>
                <c:pt idx="1">
                  <c:v>5222634.8941744044</c:v>
                </c:pt>
                <c:pt idx="2">
                  <c:v>636682.994925634</c:v>
                </c:pt>
                <c:pt idx="3">
                  <c:v>6573397.5359540824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75A-4740-AA6F-0CB2394EC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2255207.6479134709</c:v>
                </c:pt>
                <c:pt idx="1">
                  <c:v>11402342.039542353</c:v>
                </c:pt>
                <c:pt idx="2">
                  <c:v>13.710974800000001</c:v>
                </c:pt>
                <c:pt idx="3">
                  <c:v>82.800472940999995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8C2-4E68-A719-0BB188FF4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14387951.511527255</v>
      </c>
      <c r="H4" s="5"/>
      <c r="I4" s="1">
        <v>1633177</v>
      </c>
      <c r="J4" s="5"/>
      <c r="K4" s="3">
        <v>702729.14907800895</v>
      </c>
    </row>
    <row r="5" spans="1:11" x14ac:dyDescent="0.25">
      <c r="E5" s="6" t="s">
        <v>7</v>
      </c>
      <c r="F5" s="6"/>
      <c r="G5" s="2">
        <v>13657646.198903564</v>
      </c>
      <c r="H5" s="4">
        <f>G5/G4</f>
        <v>0.94924188394445252</v>
      </c>
      <c r="I5">
        <v>393741</v>
      </c>
      <c r="J5" s="4">
        <f>I5/I4</f>
        <v>0.24108899402820391</v>
      </c>
      <c r="K5" s="2">
        <v>310613.180583056</v>
      </c>
    </row>
    <row r="6" spans="1:11" x14ac:dyDescent="0.25">
      <c r="F6" t="s">
        <v>8</v>
      </c>
    </row>
    <row r="7" spans="1:11" x14ac:dyDescent="0.25">
      <c r="F7" t="s">
        <v>9</v>
      </c>
      <c r="G7" s="2">
        <v>13368198.530132033</v>
      </c>
      <c r="H7" s="4">
        <f>G7/G5</f>
        <v>0.9788069141229645</v>
      </c>
      <c r="I7">
        <v>385550</v>
      </c>
      <c r="J7" s="4">
        <f>I7/I5</f>
        <v>0.97919698481997053</v>
      </c>
      <c r="K7" s="2">
        <v>243797.48511941</v>
      </c>
    </row>
    <row r="8" spans="1:11" x14ac:dyDescent="0.25">
      <c r="F8" t="s">
        <v>10</v>
      </c>
      <c r="G8" s="2">
        <f>G5-G7</f>
        <v>289447.66877153143</v>
      </c>
      <c r="H8" s="4">
        <f>1-H7</f>
        <v>2.11930858770355E-2</v>
      </c>
      <c r="I8">
        <f>I5-I7</f>
        <v>8191</v>
      </c>
      <c r="J8" s="4">
        <f>1-J7</f>
        <v>2.0803015180029472E-2</v>
      </c>
      <c r="K8" s="2">
        <f>K5-K7</f>
        <v>66815.695463646</v>
      </c>
    </row>
    <row r="9" spans="1:11" x14ac:dyDescent="0.25">
      <c r="E9" s="6" t="s">
        <v>11</v>
      </c>
      <c r="F9" s="6"/>
      <c r="G9" s="2">
        <v>729964.37518732203</v>
      </c>
      <c r="H9" s="4">
        <f>1-H5-H10</f>
        <v>5.0734420018200124E-2</v>
      </c>
      <c r="I9">
        <v>1239414</v>
      </c>
      <c r="J9" s="4">
        <f>1-J5-J10</f>
        <v>0.75889753529470472</v>
      </c>
      <c r="K9" s="2">
        <v>390938.14366183197</v>
      </c>
    </row>
    <row r="10" spans="1:11" x14ac:dyDescent="0.25">
      <c r="E10" s="6" t="s">
        <v>12</v>
      </c>
      <c r="F10" s="6"/>
      <c r="G10" s="2">
        <v>340.93743636900001</v>
      </c>
      <c r="H10" s="4">
        <f>G10/G4</f>
        <v>2.3696037347349254E-5</v>
      </c>
      <c r="I10">
        <v>22</v>
      </c>
      <c r="J10" s="4">
        <f>I10/I4</f>
        <v>1.3470677091337926E-5</v>
      </c>
      <c r="K10" s="2">
        <v>1177.824833121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3319355.3702287902</v>
      </c>
      <c r="H13" s="5">
        <f>G13/G5</f>
        <v>0.24304007600484395</v>
      </c>
      <c r="I13" s="1">
        <f>I14+I15</f>
        <v>103625</v>
      </c>
      <c r="J13" s="5">
        <f>I13/I5</f>
        <v>0.26318061873160276</v>
      </c>
      <c r="K13" s="3">
        <f>K14+K15</f>
        <v>14277.419564529</v>
      </c>
    </row>
    <row r="14" spans="1:11" x14ac:dyDescent="0.25">
      <c r="E14" s="6" t="s">
        <v>15</v>
      </c>
      <c r="F14" s="6"/>
      <c r="G14" s="2">
        <v>3319355.3702287902</v>
      </c>
      <c r="H14" s="4">
        <f>G14/G7</f>
        <v>0.2483023694439408</v>
      </c>
      <c r="I14">
        <v>103625</v>
      </c>
      <c r="J14" s="4">
        <f>I14/I7</f>
        <v>0.26877188432109972</v>
      </c>
      <c r="K14" s="2">
        <v>14277.419564529</v>
      </c>
    </row>
    <row r="15" spans="1:11" x14ac:dyDescent="0.2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1224930.773849444</v>
      </c>
      <c r="H18" s="4">
        <f>G18/G5</f>
        <v>8.9688278346804845E-2</v>
      </c>
      <c r="I18">
        <v>37902</v>
      </c>
      <c r="J18" s="4">
        <f>I18/I5</f>
        <v>9.6261247876141931E-2</v>
      </c>
      <c r="K18" s="2">
        <v>17273.101388158</v>
      </c>
    </row>
    <row r="19" spans="2:11" x14ac:dyDescent="0.25">
      <c r="E19" s="6" t="s">
        <v>20</v>
      </c>
      <c r="F19" s="6"/>
      <c r="G19" s="2">
        <v>5222634.8941744044</v>
      </c>
      <c r="H19" s="4">
        <f>G19/G5</f>
        <v>0.38239641136652652</v>
      </c>
      <c r="I19">
        <v>145722</v>
      </c>
      <c r="J19" s="4">
        <f>I19/I5</f>
        <v>0.37009607838655362</v>
      </c>
      <c r="K19" s="2">
        <v>15230.331080933</v>
      </c>
    </row>
    <row r="20" spans="2:11" x14ac:dyDescent="0.25">
      <c r="E20" s="6" t="s">
        <v>21</v>
      </c>
      <c r="F20" s="6"/>
      <c r="G20" s="2">
        <v>7210080.5308797164</v>
      </c>
      <c r="H20" s="4">
        <f>1-H18-H19</f>
        <v>0.52791531028666872</v>
      </c>
      <c r="I20">
        <v>210117</v>
      </c>
      <c r="J20" s="4">
        <f>1-J18-J19</f>
        <v>0.53364267373730434</v>
      </c>
      <c r="K20" s="2">
        <v>278109.74811396498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636682.994925634</v>
      </c>
      <c r="H22" s="4">
        <f>G22/G20</f>
        <v>8.830456084350434E-2</v>
      </c>
      <c r="I22">
        <v>21502</v>
      </c>
      <c r="J22" s="4">
        <f>I22/I20</f>
        <v>0.10233346183316915</v>
      </c>
      <c r="K22" s="2">
        <v>8824.1133943490004</v>
      </c>
    </row>
    <row r="23" spans="2:11" x14ac:dyDescent="0.25">
      <c r="F23" t="s">
        <v>24</v>
      </c>
      <c r="G23" s="2">
        <f>G20-G22</f>
        <v>6573397.5359540824</v>
      </c>
      <c r="H23" s="4">
        <f>1-H22</f>
        <v>0.91169543915649565</v>
      </c>
      <c r="I23">
        <f>I20-I22</f>
        <v>188615</v>
      </c>
      <c r="J23" s="4">
        <f>1-J22</f>
        <v>0.89766653816683084</v>
      </c>
      <c r="K23" s="2">
        <f>K20-K22</f>
        <v>269285.63471961598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2255207.6479134709</v>
      </c>
      <c r="H26" s="4">
        <f>G26/G5</f>
        <v>0.16512418136109858</v>
      </c>
      <c r="I26">
        <v>69868</v>
      </c>
      <c r="J26" s="4">
        <f>I26/I5</f>
        <v>0.17744659560472492</v>
      </c>
      <c r="K26" s="2">
        <v>213199.662259006</v>
      </c>
    </row>
    <row r="27" spans="2:11" x14ac:dyDescent="0.25">
      <c r="E27" s="6" t="s">
        <v>27</v>
      </c>
      <c r="F27" s="6"/>
      <c r="G27" s="2">
        <v>11402342.039542353</v>
      </c>
      <c r="H27" s="4">
        <f>G27/G5</f>
        <v>0.83486875216153522</v>
      </c>
      <c r="I27">
        <v>323848</v>
      </c>
      <c r="J27" s="4">
        <f>I27/I5</f>
        <v>0.82248991088050272</v>
      </c>
      <c r="K27" s="2">
        <v>97413.518324050005</v>
      </c>
    </row>
    <row r="28" spans="2:11" x14ac:dyDescent="0.25">
      <c r="E28" s="6" t="s">
        <v>28</v>
      </c>
      <c r="F28" s="6"/>
      <c r="G28" s="2">
        <v>13.710974800000001</v>
      </c>
      <c r="H28" s="4">
        <f>G28/G5</f>
        <v>1.0039046699789835E-6</v>
      </c>
      <c r="I28">
        <v>4</v>
      </c>
      <c r="J28" s="4">
        <f>I28/I5</f>
        <v>1.0158962363584183E-5</v>
      </c>
      <c r="K28" s="2">
        <v>0</v>
      </c>
    </row>
    <row r="29" spans="2:11" x14ac:dyDescent="0.25">
      <c r="E29" s="6" t="s">
        <v>29</v>
      </c>
      <c r="F29" s="6"/>
      <c r="G29" s="2">
        <v>82.800472940999995</v>
      </c>
      <c r="H29" s="4">
        <f>G29/G5</f>
        <v>6.0625726962854859E-6</v>
      </c>
      <c r="I29">
        <v>21</v>
      </c>
      <c r="J29" s="4">
        <f>I29/I5</f>
        <v>5.333455240881696E-5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5" x14ac:dyDescent="0.25"/>
  <cols>
    <col min="2" max="2" width="9.140625" customWidth="1"/>
    <col min="3" max="5" width="2" customWidth="1"/>
    <col min="6" max="6" width="53.42578125" customWidth="1"/>
    <col min="7" max="7" width="19.42578125" style="2" customWidth="1"/>
    <col min="8" max="8" width="11.42578125" style="4" customWidth="1"/>
    <col min="9" max="9" width="23.28515625" customWidth="1"/>
    <col min="10" max="10" width="11.42578125" style="4" customWidth="1"/>
    <col min="11" max="11" width="32" style="2" customWidth="1"/>
  </cols>
  <sheetData>
    <row r="1" spans="1:11" ht="80.099999999999994" customHeight="1" x14ac:dyDescent="0.2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2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2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25">
      <c r="B4" s="1"/>
      <c r="C4" s="1"/>
      <c r="D4" s="13" t="s">
        <v>6</v>
      </c>
      <c r="E4" s="13"/>
      <c r="F4" s="13"/>
      <c r="G4" s="3">
        <v>21568097.422372956</v>
      </c>
      <c r="H4" s="5"/>
      <c r="I4" s="1">
        <v>4240211</v>
      </c>
      <c r="J4" s="5"/>
      <c r="K4" s="3">
        <v>129792541.00605434</v>
      </c>
    </row>
    <row r="5" spans="1:11" x14ac:dyDescent="0.25">
      <c r="E5" s="6" t="s">
        <v>7</v>
      </c>
      <c r="F5" s="6"/>
      <c r="G5" s="2">
        <v>17664987.692194153</v>
      </c>
      <c r="H5" s="4">
        <f>G5/G4</f>
        <v>0.8190331926945934</v>
      </c>
      <c r="I5">
        <v>708485</v>
      </c>
      <c r="J5" s="4">
        <f>I5/I4</f>
        <v>0.16708720391508819</v>
      </c>
      <c r="K5" s="2">
        <v>2298562.588132285</v>
      </c>
    </row>
    <row r="6" spans="1:11" x14ac:dyDescent="0.25">
      <c r="F6" t="s">
        <v>8</v>
      </c>
    </row>
    <row r="7" spans="1:11" x14ac:dyDescent="0.25">
      <c r="F7" t="s">
        <v>9</v>
      </c>
      <c r="G7" s="2">
        <v>17170931.166665196</v>
      </c>
      <c r="H7" s="4">
        <f>G7/G5</f>
        <v>0.97203187830426452</v>
      </c>
      <c r="I7">
        <v>694322</v>
      </c>
      <c r="J7" s="4">
        <f>I7/I5</f>
        <v>0.98000945679866192</v>
      </c>
      <c r="K7" s="2">
        <v>1846189.324215035</v>
      </c>
    </row>
    <row r="8" spans="1:11" x14ac:dyDescent="0.25">
      <c r="F8" t="s">
        <v>10</v>
      </c>
      <c r="G8" s="2">
        <f>G5-G7</f>
        <v>494056.5255289562</v>
      </c>
      <c r="H8" s="4">
        <f>1-H7</f>
        <v>2.7968121695735482E-2</v>
      </c>
      <c r="I8">
        <f>I5-I7</f>
        <v>14163</v>
      </c>
      <c r="J8" s="4">
        <f>1-J7</f>
        <v>1.9990543201338085E-2</v>
      </c>
      <c r="K8" s="2">
        <f>K5-K7</f>
        <v>452373.26391725009</v>
      </c>
    </row>
    <row r="9" spans="1:11" x14ac:dyDescent="0.25">
      <c r="E9" s="6" t="s">
        <v>11</v>
      </c>
      <c r="F9" s="6"/>
      <c r="G9" s="2">
        <v>3546072.4875985798</v>
      </c>
      <c r="H9" s="4">
        <f>1-H5-H10</f>
        <v>0.16441285562444538</v>
      </c>
      <c r="I9">
        <v>3506331</v>
      </c>
      <c r="J9" s="4">
        <f>1-J5-J10</f>
        <v>0.82692370733437559</v>
      </c>
      <c r="K9" s="2">
        <v>122823060.40650693</v>
      </c>
    </row>
    <row r="10" spans="1:11" x14ac:dyDescent="0.25">
      <c r="E10" s="6" t="s">
        <v>12</v>
      </c>
      <c r="F10" s="6"/>
      <c r="G10" s="2">
        <v>357037.24258022598</v>
      </c>
      <c r="H10" s="4">
        <f>G10/G4</f>
        <v>1.6553951680961212E-2</v>
      </c>
      <c r="I10">
        <v>25395</v>
      </c>
      <c r="J10" s="4">
        <f>I10/I4</f>
        <v>5.9890887505362348E-3</v>
      </c>
      <c r="K10" s="2">
        <v>4670918.0114151146</v>
      </c>
    </row>
    <row r="12" spans="1:11" x14ac:dyDescent="0.2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25">
      <c r="B13" s="1"/>
      <c r="C13" s="1"/>
      <c r="D13" s="13" t="s">
        <v>14</v>
      </c>
      <c r="E13" s="13"/>
      <c r="F13" s="13"/>
      <c r="G13" s="3">
        <f>G14+G15</f>
        <v>4506620.5471818307</v>
      </c>
      <c r="H13" s="5">
        <f>G13/G5</f>
        <v>0.2551159743617159</v>
      </c>
      <c r="I13" s="1">
        <f>I14+I15</f>
        <v>160688</v>
      </c>
      <c r="J13" s="5">
        <f>I13/I5</f>
        <v>0.22680508408787767</v>
      </c>
      <c r="K13" s="3">
        <f>K14+K15</f>
        <v>308382.81351860001</v>
      </c>
    </row>
    <row r="14" spans="1:11" x14ac:dyDescent="0.25">
      <c r="E14" s="6" t="s">
        <v>15</v>
      </c>
      <c r="F14" s="6"/>
      <c r="G14" s="2">
        <v>4506620.5471818307</v>
      </c>
      <c r="H14" s="4">
        <f>G14/G7</f>
        <v>0.26245638651972253</v>
      </c>
      <c r="I14">
        <v>160688</v>
      </c>
      <c r="J14" s="4">
        <f>I14/I7</f>
        <v>0.2314315260066655</v>
      </c>
      <c r="K14" s="2">
        <v>308382.81351860001</v>
      </c>
    </row>
    <row r="15" spans="1:11" x14ac:dyDescent="0.2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25">
      <c r="E16" s="6" t="s">
        <v>17</v>
      </c>
      <c r="F16" s="6"/>
      <c r="G16" s="8"/>
      <c r="H16" s="9"/>
      <c r="I16" s="6"/>
      <c r="J16" s="9"/>
      <c r="K16" s="8"/>
    </row>
    <row r="17" spans="2:11" x14ac:dyDescent="0.2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25">
      <c r="E18" s="6" t="s">
        <v>19</v>
      </c>
      <c r="F18" s="6"/>
      <c r="G18" s="2">
        <v>1727327.5464207521</v>
      </c>
      <c r="H18" s="4">
        <f>G18/G5</f>
        <v>9.7782550235459703E-2</v>
      </c>
      <c r="I18">
        <v>52004</v>
      </c>
      <c r="J18" s="4">
        <f>I18/I5</f>
        <v>7.340169516644672E-2</v>
      </c>
      <c r="K18" s="2">
        <v>280779.91348719399</v>
      </c>
    </row>
    <row r="19" spans="2:11" x14ac:dyDescent="0.25">
      <c r="E19" s="6" t="s">
        <v>20</v>
      </c>
      <c r="F19" s="6"/>
      <c r="G19" s="2">
        <v>7180262.4232936371</v>
      </c>
      <c r="H19" s="4">
        <f>G19/G5</f>
        <v>0.40646857775431505</v>
      </c>
      <c r="I19">
        <v>253410</v>
      </c>
      <c r="J19" s="4">
        <f>I19/I5</f>
        <v>0.35767870879411701</v>
      </c>
      <c r="K19" s="2">
        <v>340539.21625873999</v>
      </c>
    </row>
    <row r="20" spans="2:11" x14ac:dyDescent="0.25">
      <c r="E20" s="6" t="s">
        <v>21</v>
      </c>
      <c r="F20" s="6"/>
      <c r="G20" s="2">
        <v>8756206.6039129123</v>
      </c>
      <c r="H20" s="4">
        <f>1-H18-H19</f>
        <v>0.49574887201022527</v>
      </c>
      <c r="I20">
        <v>403005</v>
      </c>
      <c r="J20" s="4">
        <f>1-J18-J19</f>
        <v>0.56891959603943631</v>
      </c>
      <c r="K20" s="2">
        <v>1634839.8736028681</v>
      </c>
    </row>
    <row r="21" spans="2:11" x14ac:dyDescent="0.25">
      <c r="F21" t="s">
        <v>22</v>
      </c>
    </row>
    <row r="22" spans="2:11" x14ac:dyDescent="0.25">
      <c r="F22" t="s">
        <v>23</v>
      </c>
      <c r="G22" s="2">
        <v>553183.51827023097</v>
      </c>
      <c r="H22" s="4">
        <f>G22/G20</f>
        <v>6.3176161012809845E-2</v>
      </c>
      <c r="I22">
        <v>26644</v>
      </c>
      <c r="J22" s="4">
        <f>I22/I20</f>
        <v>6.6113323656034048E-2</v>
      </c>
      <c r="K22" s="2">
        <v>318455.07975908602</v>
      </c>
    </row>
    <row r="23" spans="2:11" x14ac:dyDescent="0.25">
      <c r="F23" t="s">
        <v>24</v>
      </c>
      <c r="G23" s="2">
        <f>G20-G22</f>
        <v>8203023.0856426815</v>
      </c>
      <c r="H23" s="4">
        <f>1-H22</f>
        <v>0.93682383898719013</v>
      </c>
      <c r="I23">
        <f>I20-I22</f>
        <v>376361</v>
      </c>
      <c r="J23" s="4">
        <f>1-J22</f>
        <v>0.93388667634396594</v>
      </c>
      <c r="K23" s="2">
        <f>K20-K22</f>
        <v>1316384.793843782</v>
      </c>
    </row>
    <row r="25" spans="2:11" x14ac:dyDescent="0.2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25">
      <c r="E26" s="6" t="s">
        <v>26</v>
      </c>
      <c r="F26" s="6"/>
      <c r="G26" s="2">
        <v>1972693.5810344841</v>
      </c>
      <c r="H26" s="4">
        <f>G26/G5</f>
        <v>0.11167251375477509</v>
      </c>
      <c r="I26">
        <v>65117</v>
      </c>
      <c r="J26" s="4">
        <f>I26/I5</f>
        <v>9.1910202756586235E-2</v>
      </c>
      <c r="K26" s="2">
        <v>718934.09146875597</v>
      </c>
    </row>
    <row r="27" spans="2:11" x14ac:dyDescent="0.25">
      <c r="E27" s="6" t="s">
        <v>27</v>
      </c>
      <c r="F27" s="6"/>
      <c r="G27" s="2">
        <v>15681325.700795433</v>
      </c>
      <c r="H27" s="4">
        <f>G27/G5</f>
        <v>0.8877065738191674</v>
      </c>
      <c r="I27">
        <v>642390</v>
      </c>
      <c r="J27" s="4">
        <f>I27/I5</f>
        <v>0.90670938693126879</v>
      </c>
      <c r="K27" s="2">
        <v>1579111.6256962609</v>
      </c>
    </row>
    <row r="28" spans="2:11" x14ac:dyDescent="0.25">
      <c r="E28" s="6" t="s">
        <v>28</v>
      </c>
      <c r="F28" s="6"/>
      <c r="G28" s="2">
        <v>253.617423527</v>
      </c>
      <c r="H28" s="4">
        <f>G28/G5</f>
        <v>1.4357067660968089E-5</v>
      </c>
      <c r="I28">
        <v>24</v>
      </c>
      <c r="J28" s="4">
        <f>I28/I5</f>
        <v>3.3875099684538134E-5</v>
      </c>
      <c r="K28" s="2">
        <v>105.56234827900001</v>
      </c>
    </row>
    <row r="29" spans="2:11" x14ac:dyDescent="0.25">
      <c r="E29" s="6" t="s">
        <v>29</v>
      </c>
      <c r="F29" s="6"/>
      <c r="G29" s="2">
        <v>2387.4379987779998</v>
      </c>
      <c r="H29" s="4">
        <f>G29/G5</f>
        <v>1.3515084416577131E-4</v>
      </c>
      <c r="I29">
        <v>427</v>
      </c>
      <c r="J29" s="4">
        <f>I29/I5</f>
        <v>6.0269448188740766E-4</v>
      </c>
      <c r="K29" s="2">
        <v>199.13087505600001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25"/>
  <sheetData>
    <row r="1" spans="1:2" x14ac:dyDescent="0.25">
      <c r="A1" t="s">
        <v>30</v>
      </c>
    </row>
    <row r="2" spans="1:2" x14ac:dyDescent="0.25">
      <c r="A2" t="s">
        <v>31</v>
      </c>
      <c r="B2">
        <f>'NEWT - UK'!$G$7</f>
        <v>13368198.530132033</v>
      </c>
    </row>
    <row r="3" spans="1:2" x14ac:dyDescent="0.25">
      <c r="A3" t="s">
        <v>32</v>
      </c>
      <c r="B3">
        <f>'NEWT - UK'!$G$8</f>
        <v>289447.66877153143</v>
      </c>
    </row>
    <row r="4" spans="1:2" x14ac:dyDescent="0.25">
      <c r="A4" t="s">
        <v>33</v>
      </c>
      <c r="B4">
        <f>'NEWT - UK'!$G$9</f>
        <v>729964.37518732203</v>
      </c>
    </row>
    <row r="5" spans="1:2" x14ac:dyDescent="0.25">
      <c r="A5" t="s">
        <v>34</v>
      </c>
      <c r="B5">
        <f>'NEWT - UK'!$G$10</f>
        <v>340.93743636900001</v>
      </c>
    </row>
    <row r="14" spans="1:2" x14ac:dyDescent="0.25">
      <c r="A14" t="s">
        <v>35</v>
      </c>
    </row>
    <row r="15" spans="1:2" x14ac:dyDescent="0.25">
      <c r="A15" t="s">
        <v>31</v>
      </c>
      <c r="B15">
        <f>'NEWT - UK'!$I$7</f>
        <v>385550</v>
      </c>
    </row>
    <row r="16" spans="1:2" x14ac:dyDescent="0.25">
      <c r="A16" t="s">
        <v>32</v>
      </c>
      <c r="B16">
        <f>'NEWT - UK'!$I$8</f>
        <v>8191</v>
      </c>
    </row>
    <row r="17" spans="1:2" x14ac:dyDescent="0.25">
      <c r="A17" t="s">
        <v>33</v>
      </c>
      <c r="B17">
        <f>'NEWT - UK'!$I$9</f>
        <v>1239414</v>
      </c>
    </row>
    <row r="18" spans="1:2" x14ac:dyDescent="0.25">
      <c r="A18" t="s">
        <v>34</v>
      </c>
      <c r="B18">
        <f>'NEWT - UK'!$I$10</f>
        <v>22</v>
      </c>
    </row>
    <row r="26" spans="1:2" x14ac:dyDescent="0.25">
      <c r="A26" t="s">
        <v>18</v>
      </c>
    </row>
    <row r="27" spans="1:2" x14ac:dyDescent="0.25">
      <c r="A27" t="s">
        <v>36</v>
      </c>
      <c r="B27">
        <f>'NEWT - UK'!$G$18</f>
        <v>1224930.773849444</v>
      </c>
    </row>
    <row r="28" spans="1:2" x14ac:dyDescent="0.25">
      <c r="A28" t="s">
        <v>37</v>
      </c>
      <c r="B28">
        <f>'NEWT - UK'!$G$19</f>
        <v>5222634.8941744044</v>
      </c>
    </row>
    <row r="29" spans="1:2" x14ac:dyDescent="0.25">
      <c r="A29" t="s">
        <v>38</v>
      </c>
      <c r="B29">
        <f>'NEWT - UK'!$G$22</f>
        <v>636682.994925634</v>
      </c>
    </row>
    <row r="30" spans="1:2" x14ac:dyDescent="0.25">
      <c r="A30" t="s">
        <v>39</v>
      </c>
      <c r="B30">
        <f>'NEWT - UK'!$G$23</f>
        <v>6573397.5359540824</v>
      </c>
    </row>
    <row r="39" spans="1:2" x14ac:dyDescent="0.25">
      <c r="A39" t="s">
        <v>40</v>
      </c>
    </row>
    <row r="40" spans="1:2" x14ac:dyDescent="0.25">
      <c r="A40" t="s">
        <v>41</v>
      </c>
      <c r="B40">
        <f>'NEWT - UK'!$G$26</f>
        <v>2255207.6479134709</v>
      </c>
    </row>
    <row r="41" spans="1:2" x14ac:dyDescent="0.25">
      <c r="A41" t="s">
        <v>42</v>
      </c>
      <c r="B41">
        <f>'NEWT - UK'!$G$27</f>
        <v>11402342.039542353</v>
      </c>
    </row>
    <row r="42" spans="1:2" x14ac:dyDescent="0.25">
      <c r="A42" t="s">
        <v>43</v>
      </c>
      <c r="B42">
        <f>'NEWT - UK'!$G$28</f>
        <v>13.710974800000001</v>
      </c>
    </row>
    <row r="43" spans="1:2" x14ac:dyDescent="0.25">
      <c r="A43" t="s">
        <v>44</v>
      </c>
      <c r="B43">
        <f>'NEWT - UK'!$G$29</f>
        <v>82.800472940999995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2026-07-23T13:58:26Z</dcterms:created>
  <dcterms:modified xsi:type="dcterms:W3CDTF">2026-07-23T13:58:26Z</dcterms:modified>
</cp:coreProperties>
</file>