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ma01-my.sharepoint.com/personal/siobhan_benrejdal_icmagroup_org/Documents/Desktop/"/>
    </mc:Choice>
  </mc:AlternateContent>
  <xr:revisionPtr revIDLastSave="0" documentId="8_{1D81E834-2927-4F95-B4F7-DCD9A196D08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EWT - UK" sheetId="2" r:id="rId1"/>
    <sheet name="Outstanding - UK" sheetId="5" r:id="rId2"/>
    <sheet name="Images - UK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30" i="3"/>
  <c r="B29" i="3"/>
  <c r="B28" i="3"/>
  <c r="B27" i="3"/>
  <c r="B18" i="3"/>
  <c r="B17" i="3"/>
  <c r="B15" i="3"/>
  <c r="B5" i="3"/>
  <c r="B4" i="3"/>
  <c r="B2" i="3"/>
  <c r="J29" i="5"/>
  <c r="H29" i="5"/>
  <c r="J28" i="5"/>
  <c r="H28" i="5"/>
  <c r="J27" i="5"/>
  <c r="H27" i="5"/>
  <c r="J26" i="5"/>
  <c r="H26" i="5"/>
  <c r="I23" i="5"/>
  <c r="H23" i="5"/>
  <c r="G23" i="5"/>
  <c r="J22" i="5"/>
  <c r="J23" i="5" s="1"/>
  <c r="H22" i="5"/>
  <c r="J19" i="5"/>
  <c r="H19" i="5"/>
  <c r="J18" i="5"/>
  <c r="J20" i="5" s="1"/>
  <c r="H18" i="5"/>
  <c r="H20" i="5" s="1"/>
  <c r="J15" i="5"/>
  <c r="J14" i="5"/>
  <c r="H14" i="5"/>
  <c r="K13" i="5"/>
  <c r="J13" i="5"/>
  <c r="I13" i="5"/>
  <c r="G13" i="5"/>
  <c r="H13" i="5" s="1"/>
  <c r="J10" i="5"/>
  <c r="H10" i="5"/>
  <c r="K8" i="5"/>
  <c r="J8" i="5"/>
  <c r="I8" i="5"/>
  <c r="H8" i="5"/>
  <c r="G8" i="5"/>
  <c r="H15" i="5" s="1"/>
  <c r="J7" i="5"/>
  <c r="H7" i="5"/>
  <c r="J5" i="5"/>
  <c r="J9" i="5" s="1"/>
  <c r="H5" i="5"/>
  <c r="H9" i="5" s="1"/>
  <c r="J29" i="2"/>
  <c r="H29" i="2"/>
  <c r="J28" i="2"/>
  <c r="H28" i="2"/>
  <c r="J27" i="2"/>
  <c r="H27" i="2"/>
  <c r="J26" i="2"/>
  <c r="H26" i="2"/>
  <c r="J23" i="2"/>
  <c r="I23" i="2"/>
  <c r="H23" i="2"/>
  <c r="G23" i="2"/>
  <c r="J22" i="2"/>
  <c r="H22" i="2"/>
  <c r="H20" i="2"/>
  <c r="J19" i="2"/>
  <c r="H19" i="2"/>
  <c r="J18" i="2"/>
  <c r="J20" i="2" s="1"/>
  <c r="H18" i="2"/>
  <c r="J14" i="2"/>
  <c r="H14" i="2"/>
  <c r="K13" i="2"/>
  <c r="I13" i="2"/>
  <c r="J13" i="2" s="1"/>
  <c r="G13" i="2"/>
  <c r="H13" i="2" s="1"/>
  <c r="J10" i="2"/>
  <c r="H10" i="2"/>
  <c r="J9" i="2"/>
  <c r="K8" i="2"/>
  <c r="J8" i="2"/>
  <c r="I8" i="2"/>
  <c r="B16" i="3" s="1"/>
  <c r="G8" i="2"/>
  <c r="H15" i="2" s="1"/>
  <c r="J7" i="2"/>
  <c r="H7" i="2"/>
  <c r="H8" i="2" s="1"/>
  <c r="J5" i="2"/>
  <c r="H5" i="2"/>
  <c r="H9" i="2" s="1"/>
  <c r="J15" i="2" l="1"/>
  <c r="B3" i="3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<sst xmlns="http://schemas.openxmlformats.org/spreadsheetml/2006/main" count="82" uniqueCount="45">
  <si>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17 January 2025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</si>
  <si>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</si>
  <si>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</si>
  <si>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</si>
  <si>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</si>
  <si>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</si>
  <si>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</si>
  <si>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</si>
  <si>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</si>
  <si>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</si>
  <si>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</si>
  <si>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</si>
  <si>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</si>
  <si>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</si>
  <si>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</si>
  <si>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</si>
  <si>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</si>
  <si>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</si>
  <si>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</si>
  <si>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GB-based Trading Venues</t>
  </si>
  <si>
    <t>Non GB-based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</si>
  <si>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</si>
  <si>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</si>
  <si>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</si>
  <si>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</si>
  <si>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</si>
  <si>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GB-GB counterparties</t>
  </si>
  <si>
    <t>GB-nonGB counterparties</t>
  </si>
  <si>
    <t>NonGB - GB counterparties</t>
  </si>
  <si>
    <t>NonGB-nonGB counterparties</t>
  </si>
  <si>
    <t>New Reported Loan Values</t>
  </si>
  <si>
    <t>Repo</t>
  </si>
  <si>
    <t>SBSC</t>
  </si>
  <si>
    <t>SLEB</t>
  </si>
  <si>
    <t>MGLD</t>
  </si>
  <si>
    <t>New Reported Transaction Numbers</t>
  </si>
  <si>
    <t>GB MIC</t>
  </si>
  <si>
    <t>nGB MIC</t>
  </si>
  <si>
    <t>XOFF</t>
  </si>
  <si>
    <t>XXXX</t>
  </si>
  <si>
    <t>Location of Counterparties</t>
  </si>
  <si>
    <t>GB-GB</t>
  </si>
  <si>
    <t>GB-nGB</t>
  </si>
  <si>
    <t>nGB-GB</t>
  </si>
  <si>
    <t>nGB-nGB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</si>
</sst>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UK'!$B$2:$B$5</c:f>
              <c:numCache>
                <c:formatCode>General</c:formatCode>
                <c:ptCount val="4"/>
                <c:pt idx="0">
                  <c:v>11887235.776411925</c:v>
                </c:pt>
                <c:pt idx="1">
                  <c:v>204971.9371925313</c:v>
                </c:pt>
                <c:pt idx="2">
                  <c:v>546786.91673521197</c:v>
                </c:pt>
                <c:pt idx="3">
                  <c:v>25.047163865000002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4413-4BC8-9FC1-E7D28F5D9C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UK'!$B$15:$B$18</c:f>
              <c:numCache>
                <c:formatCode>General</c:formatCode>
                <c:ptCount val="4"/>
                <c:pt idx="0">
                  <c:v>352877</c:v>
                </c:pt>
                <c:pt idx="1">
                  <c:v>5239</c:v>
                </c:pt>
                <c:pt idx="2">
                  <c:v>972702</c:v>
                </c:pt>
                <c:pt idx="3">
                  <c:v>28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739-4E49-8094-E03D093AD3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UK'!$A$27:$A$30</c:f>
              <c:strCache>
                <c:ptCount val="4"/>
                <c:pt idx="0">
                  <c:v>GB MIC</c:v>
                </c:pt>
                <c:pt idx="1">
                  <c:v>nGB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UK'!$B$27:$B$30</c:f>
              <c:numCache>
                <c:formatCode>General</c:formatCode>
                <c:ptCount val="4"/>
                <c:pt idx="0">
                  <c:v>1277938.9752665351</c:v>
                </c:pt>
                <c:pt idx="1">
                  <c:v>4530011.3449250543</c:v>
                </c:pt>
                <c:pt idx="2">
                  <c:v>143485.844406783</c:v>
                </c:pt>
                <c:pt idx="3">
                  <c:v>6140771.5490060849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4C48-4A44-925F-669C3D078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UK'!$A$40:$A$43</c:f>
              <c:strCache>
                <c:ptCount val="4"/>
                <c:pt idx="0">
                  <c:v>GB-GB</c:v>
                </c:pt>
                <c:pt idx="1">
                  <c:v>GB-nGB</c:v>
                </c:pt>
                <c:pt idx="2">
                  <c:v>nGB-GB</c:v>
                </c:pt>
                <c:pt idx="3">
                  <c:v>nGB-nGB</c:v>
                </c:pt>
              </c:strCache>
            </c:strRef>
          </c:cat>
          <c:val>
            <c:numRef>
              <c:f>'Images - UK'!$B$40:$B$43</c:f>
              <c:numCache>
                <c:formatCode>General</c:formatCode>
                <c:ptCount val="4"/>
                <c:pt idx="0">
                  <c:v>1893121.289507539</c:v>
                </c:pt>
                <c:pt idx="1">
                  <c:v>10189289.169542439</c:v>
                </c:pt>
                <c:pt idx="2">
                  <c:v>1347.7202665479999</c:v>
                </c:pt>
                <c:pt idx="3">
                  <c:v>8449.5342879309992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01DA-46BA-91B3-54AA83C6A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4.5" x14ac:dyDescent="0.35"/>
  <cols>
    <col min="2" max="2" width="9.1796875" customWidth="1"/>
    <col min="3" max="5" width="2" customWidth="1"/>
    <col min="6" max="6" width="53.453125" customWidth="1"/>
    <col min="7" max="7" width="19.453125" style="2" customWidth="1"/>
    <col min="8" max="8" width="11.453125" style="4" customWidth="1"/>
    <col min="9" max="9" width="23.1796875" customWidth="1"/>
    <col min="10" max="10" width="11.453125" style="4" customWidth="1"/>
    <col min="11" max="11" width="32" style="2" customWidth="1"/>
  </cols>
  <sheetData>
    <row r="1" spans="1:11" ht="80" customHeight="1" x14ac:dyDescent="0.3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5">
      <c r="B4" s="1"/>
      <c r="C4" s="1"/>
      <c r="D4" s="13" t="s">
        <v>6</v>
      </c>
      <c r="E4" s="13"/>
      <c r="F4" s="13"/>
      <c r="G4" s="3">
        <v>12639019.677503534</v>
      </c>
      <c r="H4" s="5"/>
      <c r="I4" s="1">
        <v>1330846</v>
      </c>
      <c r="J4" s="5"/>
      <c r="K4" s="3">
        <v>1233051.6108834201</v>
      </c>
    </row>
    <row r="5" spans="1:11" x14ac:dyDescent="0.35">
      <c r="E5" s="6" t="s">
        <v>7</v>
      </c>
      <c r="F5" s="6"/>
      <c r="G5" s="2">
        <v>12092207.713604456</v>
      </c>
      <c r="H5" s="4">
        <f>G5/G4</f>
        <v>0.95673620440101381</v>
      </c>
      <c r="I5">
        <v>358116</v>
      </c>
      <c r="J5" s="4">
        <f>I5/I4</f>
        <v>0.2690889855024548</v>
      </c>
      <c r="K5" s="2">
        <v>884753.15924852795</v>
      </c>
    </row>
    <row r="6" spans="1:11" x14ac:dyDescent="0.35">
      <c r="F6" t="s">
        <v>8</v>
      </c>
    </row>
    <row r="7" spans="1:11" x14ac:dyDescent="0.35">
      <c r="F7" t="s">
        <v>9</v>
      </c>
      <c r="G7" s="2">
        <v>11887235.776411925</v>
      </c>
      <c r="H7" s="4">
        <f>G7/G5</f>
        <v>0.98304925435891033</v>
      </c>
      <c r="I7">
        <v>352877</v>
      </c>
      <c r="J7" s="4">
        <f>I7/I5</f>
        <v>0.98537066202012757</v>
      </c>
      <c r="K7" s="2">
        <v>830610.85594891198</v>
      </c>
    </row>
    <row r="8" spans="1:11" x14ac:dyDescent="0.35">
      <c r="F8" t="s">
        <v>10</v>
      </c>
      <c r="G8" s="2">
        <f>G5-G7</f>
        <v>204971.9371925313</v>
      </c>
      <c r="H8" s="4">
        <f>1-H7</f>
        <v>1.6950745641089671E-2</v>
      </c>
      <c r="I8">
        <f>I5-I7</f>
        <v>5239</v>
      </c>
      <c r="J8" s="4">
        <f>1-J7</f>
        <v>1.4629337979872425E-2</v>
      </c>
      <c r="K8" s="2">
        <f>K5-K7</f>
        <v>54142.303299615975</v>
      </c>
    </row>
    <row r="9" spans="1:11" x14ac:dyDescent="0.35">
      <c r="E9" s="6" t="s">
        <v>11</v>
      </c>
      <c r="F9" s="6"/>
      <c r="G9" s="2">
        <v>546786.91673521197</v>
      </c>
      <c r="H9" s="4">
        <f>1-H5-H10</f>
        <v>4.3261813865868894E-2</v>
      </c>
      <c r="I9">
        <v>972702</v>
      </c>
      <c r="J9" s="4">
        <f>1-J5-J10</f>
        <v>0.73088997524882682</v>
      </c>
      <c r="K9" s="2">
        <v>346726.71630484</v>
      </c>
    </row>
    <row r="10" spans="1:11" x14ac:dyDescent="0.35">
      <c r="E10" s="6" t="s">
        <v>12</v>
      </c>
      <c r="F10" s="6"/>
      <c r="G10" s="2">
        <v>25.047163865000002</v>
      </c>
      <c r="H10" s="4">
        <f>G10/G4</f>
        <v>1.9817331172908921E-6</v>
      </c>
      <c r="I10">
        <v>28</v>
      </c>
      <c r="J10" s="4">
        <f>I10/I4</f>
        <v>2.1039248718484332E-5</v>
      </c>
      <c r="K10" s="2">
        <v>1571.7353300520001</v>
      </c>
    </row>
    <row r="12" spans="1:11" x14ac:dyDescent="0.3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5">
      <c r="B13" s="1"/>
      <c r="C13" s="1"/>
      <c r="D13" s="13" t="s">
        <v>14</v>
      </c>
      <c r="E13" s="13"/>
      <c r="F13" s="13"/>
      <c r="G13" s="3">
        <f>G14+G15</f>
        <v>3068070.7255803659</v>
      </c>
      <c r="H13" s="5">
        <f>G13/G5</f>
        <v>0.25372295930118727</v>
      </c>
      <c r="I13" s="1">
        <f>I14+I15</f>
        <v>97779</v>
      </c>
      <c r="J13" s="5">
        <f>I13/I5</f>
        <v>0.27303722816070769</v>
      </c>
      <c r="K13" s="3">
        <f>K14+K15</f>
        <v>13290.674802334001</v>
      </c>
    </row>
    <row r="14" spans="1:11" x14ac:dyDescent="0.35">
      <c r="E14" s="6" t="s">
        <v>15</v>
      </c>
      <c r="F14" s="6"/>
      <c r="G14" s="2">
        <v>3068070.7255803659</v>
      </c>
      <c r="H14" s="4">
        <f>G14/G7</f>
        <v>0.2580979113469255</v>
      </c>
      <c r="I14">
        <v>97779</v>
      </c>
      <c r="J14" s="4">
        <f>I14/I7</f>
        <v>0.27709088435913931</v>
      </c>
      <c r="K14" s="2">
        <v>13290.674802334001</v>
      </c>
    </row>
    <row r="15" spans="1:11" x14ac:dyDescent="0.35">
      <c r="E15" s="6" t="s">
        <v>16</v>
      </c>
      <c r="F15" s="6"/>
      <c r="G15" s="2">
        <v>0</v>
      </c>
      <c r="H15" s="4">
        <f>G15/G8</f>
        <v>0</v>
      </c>
      <c r="I15">
        <v>0</v>
      </c>
      <c r="J15" s="4">
        <f>I15/I8</f>
        <v>0</v>
      </c>
      <c r="K15" s="2">
        <v>0</v>
      </c>
    </row>
    <row r="16" spans="1:11" x14ac:dyDescent="0.35">
      <c r="E16" s="6" t="s">
        <v>17</v>
      </c>
      <c r="F16" s="6"/>
      <c r="G16" s="8"/>
      <c r="H16" s="9"/>
      <c r="I16" s="6"/>
      <c r="J16" s="9"/>
      <c r="K16" s="8"/>
    </row>
    <row r="17" spans="2:11" x14ac:dyDescent="0.3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5">
      <c r="E18" s="6" t="s">
        <v>19</v>
      </c>
      <c r="F18" s="6"/>
      <c r="G18" s="2">
        <v>1277938.9752665351</v>
      </c>
      <c r="H18" s="4">
        <f>G18/G5</f>
        <v>0.10568285010757608</v>
      </c>
      <c r="I18">
        <v>40993</v>
      </c>
      <c r="J18" s="4">
        <f>I18/I5</f>
        <v>0.11446849624144131</v>
      </c>
      <c r="K18" s="2">
        <v>16354.847448945</v>
      </c>
    </row>
    <row r="19" spans="2:11" x14ac:dyDescent="0.35">
      <c r="E19" s="6" t="s">
        <v>20</v>
      </c>
      <c r="F19" s="6"/>
      <c r="G19" s="2">
        <v>4530011.3449250543</v>
      </c>
      <c r="H19" s="4">
        <f>G19/G5</f>
        <v>0.3746223561664857</v>
      </c>
      <c r="I19">
        <v>123584</v>
      </c>
      <c r="J19" s="4">
        <f>I19/I5</f>
        <v>0.34509488545610917</v>
      </c>
      <c r="K19" s="2">
        <v>671810.892344833</v>
      </c>
    </row>
    <row r="20" spans="2:11" x14ac:dyDescent="0.35">
      <c r="E20" s="6" t="s">
        <v>21</v>
      </c>
      <c r="F20" s="6"/>
      <c r="G20" s="2">
        <v>6284257.3934128676</v>
      </c>
      <c r="H20" s="4">
        <f>1-H18-H19</f>
        <v>0.51969479372593819</v>
      </c>
      <c r="I20">
        <v>193539</v>
      </c>
      <c r="J20" s="4">
        <f>1-J18-J19</f>
        <v>0.5404366183024496</v>
      </c>
      <c r="K20" s="2">
        <v>196587.41945474999</v>
      </c>
    </row>
    <row r="21" spans="2:11" x14ac:dyDescent="0.35">
      <c r="F21" t="s">
        <v>22</v>
      </c>
    </row>
    <row r="22" spans="2:11" x14ac:dyDescent="0.35">
      <c r="F22" t="s">
        <v>23</v>
      </c>
      <c r="G22" s="2">
        <v>143485.844406783</v>
      </c>
      <c r="H22" s="4">
        <f>G22/G20</f>
        <v>2.2832585526682003E-2</v>
      </c>
      <c r="I22">
        <v>5924</v>
      </c>
      <c r="J22" s="4">
        <f>I22/I20</f>
        <v>3.0608817860999591E-2</v>
      </c>
      <c r="K22" s="2">
        <v>6172.5289999440001</v>
      </c>
    </row>
    <row r="23" spans="2:11" x14ac:dyDescent="0.35">
      <c r="F23" t="s">
        <v>24</v>
      </c>
      <c r="G23" s="2">
        <f>G20-G22</f>
        <v>6140771.5490060849</v>
      </c>
      <c r="H23" s="4">
        <f>1-H22</f>
        <v>0.97716741447331801</v>
      </c>
      <c r="I23">
        <f>I20-I22</f>
        <v>187615</v>
      </c>
      <c r="J23" s="4">
        <f>1-J22</f>
        <v>0.96939118213900044</v>
      </c>
    </row>
    <row r="25" spans="2:11" x14ac:dyDescent="0.3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5">
      <c r="E26" s="6" t="s">
        <v>26</v>
      </c>
      <c r="F26" s="6"/>
      <c r="G26" s="2">
        <v>1893121.289507539</v>
      </c>
      <c r="H26" s="4">
        <f>G26/G5</f>
        <v>0.15655712623739207</v>
      </c>
      <c r="I26">
        <v>65659</v>
      </c>
      <c r="J26" s="4">
        <f>I26/I5</f>
        <v>0.18334561985501904</v>
      </c>
      <c r="K26" s="2">
        <v>665386.30326119496</v>
      </c>
    </row>
    <row r="27" spans="2:11" x14ac:dyDescent="0.35">
      <c r="E27" s="6" t="s">
        <v>27</v>
      </c>
      <c r="F27" s="6"/>
      <c r="G27" s="2">
        <v>10189289.169542439</v>
      </c>
      <c r="H27" s="4">
        <f>G27/G5</f>
        <v>0.84263266153449223</v>
      </c>
      <c r="I27">
        <v>292299</v>
      </c>
      <c r="J27" s="4">
        <f>I27/I5</f>
        <v>0.8162131823208123</v>
      </c>
      <c r="K27" s="2">
        <v>219366.85598733299</v>
      </c>
    </row>
    <row r="28" spans="2:11" x14ac:dyDescent="0.35">
      <c r="E28" s="6" t="s">
        <v>28</v>
      </c>
      <c r="F28" s="6"/>
      <c r="G28" s="2">
        <v>1347.7202665479999</v>
      </c>
      <c r="H28" s="4">
        <f>G28/G5</f>
        <v>1.1145361529241133E-4</v>
      </c>
      <c r="I28">
        <v>50</v>
      </c>
      <c r="J28" s="4">
        <f>I28/I5</f>
        <v>1.3961956461034972E-4</v>
      </c>
      <c r="K28" s="2">
        <v>0</v>
      </c>
    </row>
    <row r="29" spans="2:11" x14ac:dyDescent="0.35">
      <c r="E29" s="6" t="s">
        <v>29</v>
      </c>
      <c r="F29" s="6"/>
      <c r="G29" s="2">
        <v>8449.5342879309992</v>
      </c>
      <c r="H29" s="4">
        <f>G29/G5</f>
        <v>6.9875861282342748E-4</v>
      </c>
      <c r="I29">
        <v>108</v>
      </c>
      <c r="J29" s="4">
        <f>I29/I5</f>
        <v>3.0157825955835538E-4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4.5" x14ac:dyDescent="0.35"/>
  <cols>
    <col min="2" max="2" width="9.1796875" customWidth="1"/>
    <col min="3" max="5" width="2" customWidth="1"/>
    <col min="6" max="6" width="53.453125" customWidth="1"/>
    <col min="7" max="7" width="19.453125" style="2" customWidth="1"/>
    <col min="8" max="8" width="11.453125" style="4" customWidth="1"/>
    <col min="9" max="9" width="23.1796875" customWidth="1"/>
    <col min="10" max="10" width="11.453125" style="4" customWidth="1"/>
    <col min="11" max="11" width="32" style="2" customWidth="1"/>
  </cols>
  <sheetData>
    <row r="1" spans="1:11" ht="80" customHeight="1" x14ac:dyDescent="0.3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5">
      <c r="B4" s="1"/>
      <c r="C4" s="1"/>
      <c r="D4" s="13" t="s">
        <v>6</v>
      </c>
      <c r="E4" s="13"/>
      <c r="F4" s="13"/>
      <c r="G4" s="3">
        <v>12986841.815054789</v>
      </c>
      <c r="H4" s="5"/>
      <c r="I4" s="1">
        <v>3993913</v>
      </c>
      <c r="J4" s="5"/>
      <c r="K4" s="3">
        <v>159113647.03118002</v>
      </c>
    </row>
    <row r="5" spans="1:11" x14ac:dyDescent="0.35">
      <c r="E5" s="6" t="s">
        <v>7</v>
      </c>
      <c r="F5" s="6"/>
      <c r="G5" s="2">
        <v>10714138.630065538</v>
      </c>
      <c r="H5" s="4">
        <f>G5/G4</f>
        <v>0.82499954820773624</v>
      </c>
      <c r="I5">
        <v>432621</v>
      </c>
      <c r="J5" s="4">
        <f>I5/I4</f>
        <v>0.10832008609100899</v>
      </c>
      <c r="K5" s="2">
        <v>8209445.5658366</v>
      </c>
    </row>
    <row r="6" spans="1:11" x14ac:dyDescent="0.35">
      <c r="F6" t="s">
        <v>8</v>
      </c>
    </row>
    <row r="7" spans="1:11" x14ac:dyDescent="0.35">
      <c r="F7" t="s">
        <v>9</v>
      </c>
      <c r="G7" s="2">
        <v>10359251.572204856</v>
      </c>
      <c r="H7" s="4">
        <f>G7/G5</f>
        <v>0.96687675322169031</v>
      </c>
      <c r="I7">
        <v>422802</v>
      </c>
      <c r="J7" s="4">
        <f>I7/I5</f>
        <v>0.97730345961014375</v>
      </c>
      <c r="K7" s="2">
        <v>7856579.3387452634</v>
      </c>
    </row>
    <row r="8" spans="1:11" x14ac:dyDescent="0.35">
      <c r="F8" t="s">
        <v>10</v>
      </c>
      <c r="G8" s="2">
        <f>G5-G7</f>
        <v>354887.05786068179</v>
      </c>
      <c r="H8" s="4">
        <f>1-H7</f>
        <v>3.312324677830969E-2</v>
      </c>
      <c r="I8">
        <f>I5-I7</f>
        <v>9819</v>
      </c>
      <c r="J8" s="4">
        <f>1-J7</f>
        <v>2.2696540389856246E-2</v>
      </c>
      <c r="K8" s="2">
        <f>K5-K7</f>
        <v>352866.22709133662</v>
      </c>
    </row>
    <row r="9" spans="1:11" x14ac:dyDescent="0.35">
      <c r="E9" s="6" t="s">
        <v>11</v>
      </c>
      <c r="F9" s="6"/>
      <c r="G9" s="2">
        <v>1985663.081960286</v>
      </c>
      <c r="H9" s="4">
        <f>1-H5-H10</f>
        <v>0.15289807254435306</v>
      </c>
      <c r="I9">
        <v>3538591</v>
      </c>
      <c r="J9" s="4">
        <f>1-J5-J10</f>
        <v>0.88599601443496645</v>
      </c>
      <c r="K9" s="2">
        <v>146990423.96942866</v>
      </c>
    </row>
    <row r="10" spans="1:11" x14ac:dyDescent="0.35">
      <c r="E10" s="6" t="s">
        <v>12</v>
      </c>
      <c r="F10" s="6"/>
      <c r="G10" s="2">
        <v>287040.103028966</v>
      </c>
      <c r="H10" s="4">
        <f>G10/G4</f>
        <v>2.2102379247910708E-2</v>
      </c>
      <c r="I10">
        <v>22701</v>
      </c>
      <c r="J10" s="4">
        <f>I10/I4</f>
        <v>5.6838994740245966E-3</v>
      </c>
      <c r="K10" s="2">
        <v>3913777.4959147591</v>
      </c>
    </row>
    <row r="12" spans="1:11" x14ac:dyDescent="0.3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5">
      <c r="B13" s="1"/>
      <c r="C13" s="1"/>
      <c r="D13" s="13" t="s">
        <v>14</v>
      </c>
      <c r="E13" s="13"/>
      <c r="F13" s="13"/>
      <c r="G13" s="3">
        <f>G14+G15</f>
        <v>1741847.973836777</v>
      </c>
      <c r="H13" s="5">
        <f>G13/G5</f>
        <v>0.16257470936103821</v>
      </c>
      <c r="I13" s="1">
        <f>I14+I15</f>
        <v>49827</v>
      </c>
      <c r="J13" s="5">
        <f>I13/I5</f>
        <v>0.11517471412622134</v>
      </c>
      <c r="K13" s="3">
        <f>K14+K15</f>
        <v>1901988.520339956</v>
      </c>
    </row>
    <row r="14" spans="1:11" x14ac:dyDescent="0.35">
      <c r="E14" s="6" t="s">
        <v>15</v>
      </c>
      <c r="F14" s="6"/>
      <c r="G14" s="2">
        <v>1741092.821768167</v>
      </c>
      <c r="H14" s="4">
        <f>G14/G7</f>
        <v>0.16807129449773503</v>
      </c>
      <c r="I14">
        <v>49822</v>
      </c>
      <c r="J14" s="4">
        <f>I14/I7</f>
        <v>0.11783766396563876</v>
      </c>
      <c r="K14" s="2">
        <v>1901942.032054293</v>
      </c>
    </row>
    <row r="15" spans="1:11" x14ac:dyDescent="0.35">
      <c r="E15" s="6" t="s">
        <v>16</v>
      </c>
      <c r="F15" s="6"/>
      <c r="G15" s="2">
        <v>755.15206861000001</v>
      </c>
      <c r="H15" s="4">
        <f>G15/G8</f>
        <v>2.1278658995404968E-3</v>
      </c>
      <c r="I15">
        <v>5</v>
      </c>
      <c r="J15" s="4">
        <f>I15/I8</f>
        <v>5.0921682452388227E-4</v>
      </c>
      <c r="K15" s="2">
        <v>46.488285662999999</v>
      </c>
    </row>
    <row r="16" spans="1:11" x14ac:dyDescent="0.35">
      <c r="E16" s="6" t="s">
        <v>17</v>
      </c>
      <c r="F16" s="6"/>
      <c r="G16" s="8"/>
      <c r="H16" s="9"/>
      <c r="I16" s="6"/>
      <c r="J16" s="9"/>
      <c r="K16" s="8"/>
    </row>
    <row r="17" spans="2:11" x14ac:dyDescent="0.3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5">
      <c r="E18" s="6" t="s">
        <v>19</v>
      </c>
      <c r="F18" s="6"/>
      <c r="G18" s="2">
        <v>986753.38812371297</v>
      </c>
      <c r="H18" s="4">
        <f>G18/G5</f>
        <v>9.2098247203441036E-2</v>
      </c>
      <c r="I18">
        <v>32970</v>
      </c>
      <c r="J18" s="4">
        <f>I18/I5</f>
        <v>7.6209892723654193E-2</v>
      </c>
      <c r="K18" s="2">
        <v>1294993.3469005621</v>
      </c>
    </row>
    <row r="19" spans="2:11" x14ac:dyDescent="0.35">
      <c r="E19" s="6" t="s">
        <v>20</v>
      </c>
      <c r="F19" s="6"/>
      <c r="G19" s="2">
        <v>3511274.8987739128</v>
      </c>
      <c r="H19" s="4">
        <f>G19/G5</f>
        <v>0.32772348949459451</v>
      </c>
      <c r="I19">
        <v>114206</v>
      </c>
      <c r="J19" s="4">
        <f>I19/I5</f>
        <v>0.26398626049128454</v>
      </c>
      <c r="K19" s="2">
        <v>1952635.768726917</v>
      </c>
    </row>
    <row r="20" spans="2:11" x14ac:dyDescent="0.35">
      <c r="E20" s="6" t="s">
        <v>21</v>
      </c>
      <c r="F20" s="6"/>
      <c r="G20" s="2">
        <v>6203707.7855135482</v>
      </c>
      <c r="H20" s="4">
        <f>1-H18-H19</f>
        <v>0.58017826330196443</v>
      </c>
      <c r="I20">
        <v>284552</v>
      </c>
      <c r="J20" s="4">
        <f>1-J18-J19</f>
        <v>0.65980384678506132</v>
      </c>
      <c r="K20" s="2">
        <v>4270694.1743477704</v>
      </c>
    </row>
    <row r="21" spans="2:11" x14ac:dyDescent="0.35">
      <c r="F21" t="s">
        <v>22</v>
      </c>
    </row>
    <row r="22" spans="2:11" x14ac:dyDescent="0.35">
      <c r="F22" t="s">
        <v>23</v>
      </c>
      <c r="G22" s="2">
        <v>442988.67398777301</v>
      </c>
      <c r="H22" s="4">
        <f>G22/G20</f>
        <v>7.1407082555082352E-2</v>
      </c>
      <c r="I22">
        <v>44012</v>
      </c>
      <c r="J22" s="4">
        <f>I22/I20</f>
        <v>0.15467120245157301</v>
      </c>
      <c r="K22" s="2">
        <v>953374.45683711197</v>
      </c>
    </row>
    <row r="23" spans="2:11" x14ac:dyDescent="0.35">
      <c r="F23" t="s">
        <v>24</v>
      </c>
      <c r="G23" s="2">
        <f>G20-G22</f>
        <v>5760719.1115257749</v>
      </c>
      <c r="H23" s="4">
        <f>1-H22</f>
        <v>0.92859291744491768</v>
      </c>
      <c r="I23">
        <f>I20-I22</f>
        <v>240540</v>
      </c>
      <c r="J23" s="4">
        <f>1-J22</f>
        <v>0.84532879754842694</v>
      </c>
    </row>
    <row r="25" spans="2:11" x14ac:dyDescent="0.3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5">
      <c r="E26" s="6" t="s">
        <v>26</v>
      </c>
      <c r="F26" s="6"/>
      <c r="G26" s="2">
        <v>1608547.354190968</v>
      </c>
      <c r="H26" s="4">
        <f>G26/G5</f>
        <v>0.15013314739806841</v>
      </c>
      <c r="I26">
        <v>63983</v>
      </c>
      <c r="J26" s="4">
        <f>I26/I5</f>
        <v>0.14789619551524313</v>
      </c>
      <c r="K26" s="2">
        <v>739850.93043436902</v>
      </c>
    </row>
    <row r="27" spans="2:11" x14ac:dyDescent="0.35">
      <c r="E27" s="6" t="s">
        <v>27</v>
      </c>
      <c r="F27" s="6"/>
      <c r="G27" s="2">
        <v>9086109.5118177999</v>
      </c>
      <c r="H27" s="4">
        <f>G27/G5</f>
        <v>0.84804852966161592</v>
      </c>
      <c r="I27">
        <v>367192</v>
      </c>
      <c r="J27" s="4">
        <f>I27/I5</f>
        <v>0.84876138698768666</v>
      </c>
      <c r="K27" s="2">
        <v>7385549.8930938961</v>
      </c>
    </row>
    <row r="28" spans="2:11" x14ac:dyDescent="0.35">
      <c r="E28" s="6" t="s">
        <v>28</v>
      </c>
      <c r="F28" s="6"/>
      <c r="G28" s="2">
        <v>2313.245037783</v>
      </c>
      <c r="H28" s="4">
        <f>G28/G5</f>
        <v>2.1590583411826267E-4</v>
      </c>
      <c r="I28">
        <v>69</v>
      </c>
      <c r="J28" s="4">
        <f>I28/I5</f>
        <v>1.5949295110500878E-4</v>
      </c>
      <c r="K28" s="2">
        <v>109.137539897</v>
      </c>
    </row>
    <row r="29" spans="2:11" x14ac:dyDescent="0.35">
      <c r="E29" s="6" t="s">
        <v>29</v>
      </c>
      <c r="F29" s="6"/>
      <c r="G29" s="2">
        <v>4497.4728116420001</v>
      </c>
      <c r="H29" s="4">
        <f>G29/G5</f>
        <v>4.1976989162912195E-4</v>
      </c>
      <c r="I29">
        <v>349</v>
      </c>
      <c r="J29" s="4">
        <f>I29/I5</f>
        <v>8.0671072370504433E-4</v>
      </c>
      <c r="K29" s="2">
        <v>274.768142926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35"/>
  <sheetData>
    <row r="1" spans="1:2" x14ac:dyDescent="0.35">
      <c r="A1" t="s">
        <v>30</v>
      </c>
    </row>
    <row r="2" spans="1:2" x14ac:dyDescent="0.35">
      <c r="A2" t="s">
        <v>31</v>
      </c>
      <c r="B2">
        <f>'NEWT - UK'!$G$7</f>
        <v>11887235.776411925</v>
      </c>
    </row>
    <row r="3" spans="1:2" x14ac:dyDescent="0.35">
      <c r="A3" t="s">
        <v>32</v>
      </c>
      <c r="B3">
        <f>'NEWT - UK'!$G$8</f>
        <v>204971.9371925313</v>
      </c>
    </row>
    <row r="4" spans="1:2" x14ac:dyDescent="0.35">
      <c r="A4" t="s">
        <v>33</v>
      </c>
      <c r="B4">
        <f>'NEWT - UK'!$G$9</f>
        <v>546786.91673521197</v>
      </c>
    </row>
    <row r="5" spans="1:2" x14ac:dyDescent="0.35">
      <c r="A5" t="s">
        <v>34</v>
      </c>
      <c r="B5">
        <f>'NEWT - UK'!$G$10</f>
        <v>25.047163865000002</v>
      </c>
    </row>
    <row r="14" spans="1:2" x14ac:dyDescent="0.35">
      <c r="A14" t="s">
        <v>35</v>
      </c>
    </row>
    <row r="15" spans="1:2" x14ac:dyDescent="0.35">
      <c r="A15" t="s">
        <v>31</v>
      </c>
      <c r="B15">
        <f>'NEWT - UK'!$I$7</f>
        <v>352877</v>
      </c>
    </row>
    <row r="16" spans="1:2" x14ac:dyDescent="0.35">
      <c r="A16" t="s">
        <v>32</v>
      </c>
      <c r="B16">
        <f>'NEWT - UK'!$I$8</f>
        <v>5239</v>
      </c>
    </row>
    <row r="17" spans="1:2" x14ac:dyDescent="0.35">
      <c r="A17" t="s">
        <v>33</v>
      </c>
      <c r="B17">
        <f>'NEWT - UK'!$I$9</f>
        <v>972702</v>
      </c>
    </row>
    <row r="18" spans="1:2" x14ac:dyDescent="0.35">
      <c r="A18" t="s">
        <v>34</v>
      </c>
      <c r="B18">
        <f>'NEWT - UK'!$I$10</f>
        <v>28</v>
      </c>
    </row>
    <row r="26" spans="1:2" x14ac:dyDescent="0.35">
      <c r="A26" t="s">
        <v>18</v>
      </c>
    </row>
    <row r="27" spans="1:2" x14ac:dyDescent="0.35">
      <c r="A27" t="s">
        <v>36</v>
      </c>
      <c r="B27">
        <f>'NEWT - UK'!$G$18</f>
        <v>1277938.9752665351</v>
      </c>
    </row>
    <row r="28" spans="1:2" x14ac:dyDescent="0.35">
      <c r="A28" t="s">
        <v>37</v>
      </c>
      <c r="B28">
        <f>'NEWT - UK'!$G$19</f>
        <v>4530011.3449250543</v>
      </c>
    </row>
    <row r="29" spans="1:2" x14ac:dyDescent="0.35">
      <c r="A29" t="s">
        <v>38</v>
      </c>
      <c r="B29">
        <f>'NEWT - UK'!$G$22</f>
        <v>143485.844406783</v>
      </c>
    </row>
    <row r="30" spans="1:2" x14ac:dyDescent="0.35">
      <c r="A30" t="s">
        <v>39</v>
      </c>
      <c r="B30">
        <f>'NEWT - UK'!$G$23</f>
        <v>6140771.5490060849</v>
      </c>
    </row>
    <row r="39" spans="1:2" x14ac:dyDescent="0.35">
      <c r="A39" t="s">
        <v>40</v>
      </c>
    </row>
    <row r="40" spans="1:2" x14ac:dyDescent="0.35">
      <c r="A40" t="s">
        <v>41</v>
      </c>
      <c r="B40">
        <f>'NEWT - UK'!$G$26</f>
        <v>1893121.289507539</v>
      </c>
    </row>
    <row r="41" spans="1:2" x14ac:dyDescent="0.35">
      <c r="A41" t="s">
        <v>42</v>
      </c>
      <c r="B41">
        <f>'NEWT - UK'!$G$27</f>
        <v>10189289.169542439</v>
      </c>
    </row>
    <row r="42" spans="1:2" x14ac:dyDescent="0.35">
      <c r="A42" t="s">
        <v>43</v>
      </c>
      <c r="B42">
        <f>'NEWT - UK'!$G$28</f>
        <v>1347.7202665479999</v>
      </c>
    </row>
    <row r="43" spans="1:2" x14ac:dyDescent="0.35">
      <c r="A43" t="s">
        <v>44</v>
      </c>
      <c r="B43">
        <f>'NEWT - UK'!$G$29</f>
        <v>8449.5342879309992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UK</vt:lpstr>
      <vt:lpstr>Outstanding - UK</vt:lpstr>
      <vt:lpstr>Images - 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Siobhan Benrejdal</dc:creator>
  <cp:lastModifiedBy>Siobhan Benrejdal</cp:lastModifiedBy>
  <dcterms:created xsi:type="dcterms:W3CDTF">2025-01-21T10:24:19Z</dcterms:created>
  <dcterms:modified xsi:type="dcterms:W3CDTF">2025-01-21T10:24:19Z</dcterms:modified>
</cp:coreProperties>
</file>