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3549F12D-72E1-4948-9990-4864216B53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6" i="3"/>
  <c r="B15" i="3"/>
  <c r="B5" i="3"/>
  <c r="B4" i="3"/>
  <c r="B3" i="3"/>
  <c r="B2" i="3"/>
  <c r="J29" i="5"/>
  <c r="H29" i="5"/>
  <c r="J28" i="5"/>
  <c r="H28" i="5"/>
  <c r="J27" i="5"/>
  <c r="H27" i="5"/>
  <c r="J26" i="5"/>
  <c r="H26" i="5"/>
  <c r="K23" i="5"/>
  <c r="J23" i="5"/>
  <c r="I23" i="5"/>
  <c r="G23" i="5"/>
  <c r="J22" i="5"/>
  <c r="H22" i="5"/>
  <c r="H23" i="5" s="1"/>
  <c r="J20" i="5"/>
  <c r="J19" i="5"/>
  <c r="H19" i="5"/>
  <c r="J18" i="5"/>
  <c r="H18" i="5"/>
  <c r="H20" i="5" s="1"/>
  <c r="J15" i="5"/>
  <c r="J14" i="5"/>
  <c r="H14" i="5"/>
  <c r="K13" i="5"/>
  <c r="J13" i="5"/>
  <c r="I13" i="5"/>
  <c r="G13" i="5"/>
  <c r="H13" i="5" s="1"/>
  <c r="J10" i="5"/>
  <c r="H10" i="5"/>
  <c r="K8" i="5"/>
  <c r="J8" i="5"/>
  <c r="I8" i="5"/>
  <c r="H8" i="5"/>
  <c r="G8" i="5"/>
  <c r="H15" i="5" s="1"/>
  <c r="J7" i="5"/>
  <c r="H7" i="5"/>
  <c r="J5" i="5"/>
  <c r="J9" i="5" s="1"/>
  <c r="H5" i="5"/>
  <c r="H9" i="5" s="1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H19" i="2"/>
  <c r="J18" i="2"/>
  <c r="J20" i="2" s="1"/>
  <c r="H18" i="2"/>
  <c r="H20" i="2" s="1"/>
  <c r="H15" i="2"/>
  <c r="J14" i="2"/>
  <c r="H14" i="2"/>
  <c r="K13" i="2"/>
  <c r="I13" i="2"/>
  <c r="J13" i="2" s="1"/>
  <c r="H13" i="2"/>
  <c r="G13" i="2"/>
  <c r="J10" i="2"/>
  <c r="H10" i="2"/>
  <c r="K8" i="2"/>
  <c r="I8" i="2"/>
  <c r="J15" i="2" s="1"/>
  <c r="H8" i="2"/>
  <c r="G8" i="2"/>
  <c r="J7" i="2"/>
  <c r="J8" i="2" s="1"/>
  <c r="H7" i="2"/>
  <c r="J5" i="2"/>
  <c r="J9" i="2" s="1"/>
  <c r="H5" i="2"/>
  <c r="H9" i="2" s="1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<sst xmlns="http://schemas.openxmlformats.org/spreadsheetml/2006/main" count="82" uniqueCount="45">
  <si>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14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</si>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</sst>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12752584.57470558</c:v>
                </c:pt>
                <c:pt idx="1">
                  <c:v>252523.27164670452</c:v>
                </c:pt>
                <c:pt idx="2">
                  <c:v>668540.95167098299</c:v>
                </c:pt>
                <c:pt idx="3">
                  <c:v>937.16092010299997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A25-4694-9625-775024C78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370462</c:v>
                </c:pt>
                <c:pt idx="1">
                  <c:v>7298</c:v>
                </c:pt>
                <c:pt idx="2">
                  <c:v>1215320</c:v>
                </c:pt>
                <c:pt idx="3">
                  <c:v>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37A-414E-BE2D-0190E86B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1204920.400191643</c:v>
                </c:pt>
                <c:pt idx="1">
                  <c:v>5141504.4638908841</c:v>
                </c:pt>
                <c:pt idx="2">
                  <c:v>617134.61767942202</c:v>
                </c:pt>
                <c:pt idx="3">
                  <c:v>6041548.3645903356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123-4210-BDE4-371E3BAE2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2140455.7694966062</c:v>
                </c:pt>
                <c:pt idx="1">
                  <c:v>10864602.799201988</c:v>
                </c:pt>
                <c:pt idx="2">
                  <c:v>9.9911170400000007</c:v>
                </c:pt>
                <c:pt idx="3">
                  <c:v>39.286536648999999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5FE-42E8-861C-AEFA64F5F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13674585.958943371</v>
      </c>
      <c r="H4" s="5"/>
      <c r="I4" s="1">
        <v>1593132</v>
      </c>
      <c r="J4" s="5"/>
      <c r="K4" s="3">
        <v>638149.81328761904</v>
      </c>
    </row>
    <row r="5" spans="1:11" x14ac:dyDescent="0.35">
      <c r="E5" s="6" t="s">
        <v>7</v>
      </c>
      <c r="F5" s="6"/>
      <c r="G5" s="2">
        <v>13005107.846352285</v>
      </c>
      <c r="H5" s="4">
        <f>G5/G4</f>
        <v>0.95104216576639833</v>
      </c>
      <c r="I5">
        <v>377760</v>
      </c>
      <c r="J5" s="4">
        <f>I5/I4</f>
        <v>0.2371178282778828</v>
      </c>
      <c r="K5" s="2">
        <v>205331.41858669801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12752584.57470558</v>
      </c>
      <c r="H7" s="4">
        <f>G7/G5</f>
        <v>0.98058276220158125</v>
      </c>
      <c r="I7">
        <v>370462</v>
      </c>
      <c r="J7" s="4">
        <f>I7/I5</f>
        <v>0.98068085556967388</v>
      </c>
      <c r="K7" s="2">
        <v>138139.96085186701</v>
      </c>
    </row>
    <row r="8" spans="1:11" x14ac:dyDescent="0.35">
      <c r="F8" t="s">
        <v>10</v>
      </c>
      <c r="G8" s="2">
        <f>G5-G7</f>
        <v>252523.27164670452</v>
      </c>
      <c r="H8" s="4">
        <f>1-H7</f>
        <v>1.9417237798418752E-2</v>
      </c>
      <c r="I8">
        <f>I5-I7</f>
        <v>7298</v>
      </c>
      <c r="J8" s="4">
        <f>1-J7</f>
        <v>1.9319144430326118E-2</v>
      </c>
      <c r="K8" s="2">
        <f>K5-K7</f>
        <v>67191.457734830998</v>
      </c>
    </row>
    <row r="9" spans="1:11" x14ac:dyDescent="0.35">
      <c r="E9" s="6" t="s">
        <v>11</v>
      </c>
      <c r="F9" s="6"/>
      <c r="G9" s="2">
        <v>668540.95167098299</v>
      </c>
      <c r="H9" s="4">
        <f>1-H5-H10</f>
        <v>4.8889301195532607E-2</v>
      </c>
      <c r="I9">
        <v>1215320</v>
      </c>
      <c r="J9" s="4">
        <f>1-J5-J10</f>
        <v>0.76284953161445512</v>
      </c>
      <c r="K9" s="2">
        <v>425555.16291161103</v>
      </c>
    </row>
    <row r="10" spans="1:11" x14ac:dyDescent="0.35">
      <c r="E10" s="6" t="s">
        <v>12</v>
      </c>
      <c r="F10" s="6"/>
      <c r="G10" s="2">
        <v>937.16092010299997</v>
      </c>
      <c r="H10" s="4">
        <f>G10/G4</f>
        <v>6.8533038069067351E-5</v>
      </c>
      <c r="I10">
        <v>52</v>
      </c>
      <c r="J10" s="4">
        <f>I10/I4</f>
        <v>3.2640107662139734E-5</v>
      </c>
      <c r="K10" s="2">
        <v>7263.2317893099998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3442657.4302677941</v>
      </c>
      <c r="H13" s="5">
        <f>G13/G5</f>
        <v>0.26471579251327793</v>
      </c>
      <c r="I13" s="1">
        <f>I14+I15</f>
        <v>105287</v>
      </c>
      <c r="J13" s="5">
        <f>I13/I5</f>
        <v>0.27871399830580262</v>
      </c>
      <c r="K13" s="3">
        <f>K14+K15</f>
        <v>21257.334916962998</v>
      </c>
    </row>
    <row r="14" spans="1:11" x14ac:dyDescent="0.35">
      <c r="E14" s="6" t="s">
        <v>15</v>
      </c>
      <c r="F14" s="6"/>
      <c r="G14" s="2">
        <v>3442657.4302677941</v>
      </c>
      <c r="H14" s="4">
        <f>G14/G7</f>
        <v>0.26995762389188271</v>
      </c>
      <c r="I14">
        <v>105287</v>
      </c>
      <c r="J14" s="4">
        <f>I14/I7</f>
        <v>0.28420458778498198</v>
      </c>
      <c r="K14" s="2">
        <v>21257.334916962998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1204920.400191643</v>
      </c>
      <c r="H18" s="4">
        <f>G18/G5</f>
        <v>9.2649781487940758E-2</v>
      </c>
      <c r="I18">
        <v>35814</v>
      </c>
      <c r="J18" s="4">
        <f>I18/I5</f>
        <v>9.4806226175349423E-2</v>
      </c>
      <c r="K18" s="2">
        <v>14969.012749224999</v>
      </c>
    </row>
    <row r="19" spans="2:11" x14ac:dyDescent="0.35">
      <c r="E19" s="6" t="s">
        <v>20</v>
      </c>
      <c r="F19" s="6"/>
      <c r="G19" s="2">
        <v>5141504.4638908841</v>
      </c>
      <c r="H19" s="4">
        <f>G19/G5</f>
        <v>0.39534500787188703</v>
      </c>
      <c r="I19">
        <v>140068</v>
      </c>
      <c r="J19" s="4">
        <f>I19/I5</f>
        <v>0.37078568403218976</v>
      </c>
      <c r="K19" s="2">
        <v>39682.422399955001</v>
      </c>
    </row>
    <row r="20" spans="2:11" x14ac:dyDescent="0.35">
      <c r="E20" s="6" t="s">
        <v>21</v>
      </c>
      <c r="F20" s="6"/>
      <c r="G20" s="2">
        <v>6658682.9822697574</v>
      </c>
      <c r="H20" s="4">
        <f>1-H18-H19</f>
        <v>0.51200521064017224</v>
      </c>
      <c r="I20">
        <v>201878</v>
      </c>
      <c r="J20" s="4">
        <f>1-J18-J19</f>
        <v>0.53440808979246079</v>
      </c>
      <c r="K20" s="2">
        <v>150679.98343751801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617134.61767942202</v>
      </c>
      <c r="H22" s="4">
        <f>G22/G20</f>
        <v>9.268118324940261E-2</v>
      </c>
      <c r="I22">
        <v>20664</v>
      </c>
      <c r="J22" s="4">
        <f>I22/I20</f>
        <v>0.10235885039479289</v>
      </c>
      <c r="K22" s="2">
        <v>9643.3241932330002</v>
      </c>
    </row>
    <row r="23" spans="2:11" x14ac:dyDescent="0.35">
      <c r="F23" t="s">
        <v>24</v>
      </c>
      <c r="G23" s="2">
        <f>G20-G22</f>
        <v>6041548.3645903356</v>
      </c>
      <c r="H23" s="4">
        <f>1-H22</f>
        <v>0.90731881675059745</v>
      </c>
      <c r="I23">
        <f>I20-I22</f>
        <v>181214</v>
      </c>
      <c r="J23" s="4">
        <f>1-J22</f>
        <v>0.89764114960520713</v>
      </c>
      <c r="K23" s="2">
        <f>K20-K22</f>
        <v>141036.65924428499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2140455.7694966062</v>
      </c>
      <c r="H26" s="4">
        <f>G26/G5</f>
        <v>0.1645857762030761</v>
      </c>
      <c r="I26">
        <v>67685</v>
      </c>
      <c r="J26" s="4">
        <f>I26/I5</f>
        <v>0.17917460821685727</v>
      </c>
      <c r="K26" s="2">
        <v>117498.171211566</v>
      </c>
    </row>
    <row r="27" spans="2:11" x14ac:dyDescent="0.35">
      <c r="E27" s="6" t="s">
        <v>27</v>
      </c>
      <c r="F27" s="6"/>
      <c r="G27" s="2">
        <v>10864602.799201988</v>
      </c>
      <c r="H27" s="4">
        <f>G27/G5</f>
        <v>0.83541043469695853</v>
      </c>
      <c r="I27">
        <v>310054</v>
      </c>
      <c r="J27" s="4">
        <f>I27/I5</f>
        <v>0.82076980093180851</v>
      </c>
      <c r="K27" s="2">
        <v>87815.290286231</v>
      </c>
    </row>
    <row r="28" spans="2:11" x14ac:dyDescent="0.35">
      <c r="E28" s="6" t="s">
        <v>28</v>
      </c>
      <c r="F28" s="6"/>
      <c r="G28" s="2">
        <v>9.9911170400000007</v>
      </c>
      <c r="H28" s="4">
        <f>G28/G5</f>
        <v>7.6824561226551781E-7</v>
      </c>
      <c r="I28">
        <v>2</v>
      </c>
      <c r="J28" s="4">
        <f>I28/I5</f>
        <v>5.2943667937314695E-6</v>
      </c>
      <c r="K28" s="2">
        <v>0</v>
      </c>
    </row>
    <row r="29" spans="2:11" x14ac:dyDescent="0.35">
      <c r="E29" s="6" t="s">
        <v>29</v>
      </c>
      <c r="F29" s="6"/>
      <c r="G29" s="2">
        <v>39.286536648999999</v>
      </c>
      <c r="H29" s="4">
        <f>G29/G5</f>
        <v>3.0208543530086309E-6</v>
      </c>
      <c r="I29">
        <v>19</v>
      </c>
      <c r="J29" s="4">
        <f>I29/I5</f>
        <v>5.0296484540448964E-5</v>
      </c>
      <c r="K29" s="2">
        <v>17.957088900999999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21408127.084308863</v>
      </c>
      <c r="H4" s="5"/>
      <c r="I4" s="1">
        <v>4276249</v>
      </c>
      <c r="J4" s="5"/>
      <c r="K4" s="3">
        <v>149538829.55102995</v>
      </c>
    </row>
    <row r="5" spans="1:11" x14ac:dyDescent="0.35">
      <c r="E5" s="6" t="s">
        <v>7</v>
      </c>
      <c r="F5" s="6"/>
      <c r="G5" s="2">
        <v>17255293.074222423</v>
      </c>
      <c r="H5" s="4">
        <f>G5/G4</f>
        <v>0.80601600533611051</v>
      </c>
      <c r="I5">
        <v>694253</v>
      </c>
      <c r="J5" s="4">
        <f>I5/I4</f>
        <v>0.16235092951790225</v>
      </c>
      <c r="K5" s="2">
        <v>2086209.411046895</v>
      </c>
    </row>
    <row r="6" spans="1:11" x14ac:dyDescent="0.35">
      <c r="F6" t="s">
        <v>8</v>
      </c>
    </row>
    <row r="7" spans="1:11" x14ac:dyDescent="0.35">
      <c r="F7" t="s">
        <v>9</v>
      </c>
      <c r="G7" s="2">
        <v>16779999.422464665</v>
      </c>
      <c r="H7" s="4">
        <f>G7/G5</f>
        <v>0.97245519680753512</v>
      </c>
      <c r="I7">
        <v>680310</v>
      </c>
      <c r="J7" s="4">
        <f>I7/I5</f>
        <v>0.97991654339268253</v>
      </c>
      <c r="K7" s="2">
        <v>1708430.9877348661</v>
      </c>
    </row>
    <row r="8" spans="1:11" x14ac:dyDescent="0.35">
      <c r="F8" t="s">
        <v>10</v>
      </c>
      <c r="G8" s="2">
        <f>G5-G7</f>
        <v>475293.65175775811</v>
      </c>
      <c r="H8" s="4">
        <f>1-H7</f>
        <v>2.7544803192464884E-2</v>
      </c>
      <c r="I8">
        <f>I5-I7</f>
        <v>13943</v>
      </c>
      <c r="J8" s="4">
        <f>1-J7</f>
        <v>2.0083456607317474E-2</v>
      </c>
      <c r="K8" s="2">
        <f>K5-K7</f>
        <v>377778.42331202887</v>
      </c>
    </row>
    <row r="9" spans="1:11" x14ac:dyDescent="0.35">
      <c r="E9" s="6" t="s">
        <v>11</v>
      </c>
      <c r="F9" s="6"/>
      <c r="G9" s="2">
        <v>3800902.0125032519</v>
      </c>
      <c r="H9" s="4">
        <f>1-H5-H10</f>
        <v>0.17754481732730037</v>
      </c>
      <c r="I9">
        <v>3556265</v>
      </c>
      <c r="J9" s="4">
        <f>1-J5-J10</f>
        <v>0.83163188111824182</v>
      </c>
      <c r="K9" s="2">
        <v>142824558.36578104</v>
      </c>
    </row>
    <row r="10" spans="1:11" x14ac:dyDescent="0.35">
      <c r="E10" s="6" t="s">
        <v>12</v>
      </c>
      <c r="F10" s="6"/>
      <c r="G10" s="2">
        <v>351931.99758318998</v>
      </c>
      <c r="H10" s="4">
        <f>G10/G4</f>
        <v>1.643917733658912E-2</v>
      </c>
      <c r="I10">
        <v>25731</v>
      </c>
      <c r="J10" s="4">
        <f>I10/I4</f>
        <v>6.0171893638560339E-3</v>
      </c>
      <c r="K10" s="2">
        <v>4628061.7742020227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4336495.2295200974</v>
      </c>
      <c r="H13" s="5">
        <f>G13/G5</f>
        <v>0.25131391341004583</v>
      </c>
      <c r="I13" s="1">
        <f>I14+I15</f>
        <v>152295</v>
      </c>
      <c r="J13" s="5">
        <f>I13/I5</f>
        <v>0.21936527461890695</v>
      </c>
      <c r="K13" s="3">
        <f>K14+K15</f>
        <v>290019.30162666203</v>
      </c>
    </row>
    <row r="14" spans="1:11" x14ac:dyDescent="0.35">
      <c r="E14" s="6" t="s">
        <v>15</v>
      </c>
      <c r="F14" s="6"/>
      <c r="G14" s="2">
        <v>4336495.2295200974</v>
      </c>
      <c r="H14" s="4">
        <f>G14/G7</f>
        <v>0.25843238252526401</v>
      </c>
      <c r="I14">
        <v>152295</v>
      </c>
      <c r="J14" s="4">
        <f>I14/I7</f>
        <v>0.22386118093222207</v>
      </c>
      <c r="K14" s="2">
        <v>290019.30162666203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1484365.310326823</v>
      </c>
      <c r="H18" s="4">
        <f>G18/G5</f>
        <v>8.602376696483395E-2</v>
      </c>
      <c r="I18">
        <v>42334</v>
      </c>
      <c r="J18" s="4">
        <f>I18/I5</f>
        <v>6.0977770351730562E-2</v>
      </c>
      <c r="K18" s="2">
        <v>222305.93253399499</v>
      </c>
    </row>
    <row r="19" spans="2:11" x14ac:dyDescent="0.35">
      <c r="E19" s="6" t="s">
        <v>20</v>
      </c>
      <c r="F19" s="6"/>
      <c r="G19" s="2">
        <v>7204809.729490852</v>
      </c>
      <c r="H19" s="4">
        <f>G19/G5</f>
        <v>0.41754200861729052</v>
      </c>
      <c r="I19">
        <v>251304</v>
      </c>
      <c r="J19" s="4">
        <f>I19/I5</f>
        <v>0.36197754997097598</v>
      </c>
      <c r="K19" s="2">
        <v>291335.61192622798</v>
      </c>
    </row>
    <row r="20" spans="2:11" x14ac:dyDescent="0.35">
      <c r="E20" s="6" t="s">
        <v>21</v>
      </c>
      <c r="F20" s="6"/>
      <c r="G20" s="2">
        <v>8564933.6748326067</v>
      </c>
      <c r="H20" s="4">
        <f>1-H18-H19</f>
        <v>0.49643422441787555</v>
      </c>
      <c r="I20">
        <v>400549</v>
      </c>
      <c r="J20" s="4">
        <f>1-J18-J19</f>
        <v>0.57704467967729345</v>
      </c>
      <c r="K20" s="2">
        <v>1541016.2161994979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559384.79236359498</v>
      </c>
      <c r="H22" s="4">
        <f>G22/G20</f>
        <v>6.5311047767632316E-2</v>
      </c>
      <c r="I22">
        <v>26728</v>
      </c>
      <c r="J22" s="4">
        <f>I22/I20</f>
        <v>6.6728415250069284E-2</v>
      </c>
      <c r="K22" s="2">
        <v>280715.43604937202</v>
      </c>
    </row>
    <row r="23" spans="2:11" x14ac:dyDescent="0.35">
      <c r="F23" t="s">
        <v>24</v>
      </c>
      <c r="G23" s="2">
        <f>G20-G22</f>
        <v>8005548.8824690115</v>
      </c>
      <c r="H23" s="4">
        <f>1-H22</f>
        <v>0.9346889522323677</v>
      </c>
      <c r="I23">
        <f>I20-I22</f>
        <v>373821</v>
      </c>
      <c r="J23" s="4">
        <f>1-J22</f>
        <v>0.93327158474993066</v>
      </c>
      <c r="K23" s="2">
        <f>K20-K22</f>
        <v>1260300.780150126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1767448.239581615</v>
      </c>
      <c r="H26" s="4">
        <f>G26/G5</f>
        <v>0.10242933759392328</v>
      </c>
      <c r="I26">
        <v>57849</v>
      </c>
      <c r="J26" s="4">
        <f>I26/I5</f>
        <v>8.332553118243638E-2</v>
      </c>
      <c r="K26" s="2">
        <v>928035.58791275602</v>
      </c>
    </row>
    <row r="27" spans="2:11" x14ac:dyDescent="0.35">
      <c r="E27" s="6" t="s">
        <v>27</v>
      </c>
      <c r="F27" s="6"/>
      <c r="G27" s="2">
        <v>15477094.71535839</v>
      </c>
      <c r="H27" s="4">
        <f>G27/G5</f>
        <v>0.89694765825099354</v>
      </c>
      <c r="I27">
        <v>635435</v>
      </c>
      <c r="J27" s="4">
        <f>I27/I5</f>
        <v>0.91527872403864297</v>
      </c>
      <c r="K27" s="2">
        <v>1157648.2336468289</v>
      </c>
    </row>
    <row r="28" spans="2:11" x14ac:dyDescent="0.35">
      <c r="E28" s="6" t="s">
        <v>28</v>
      </c>
      <c r="F28" s="6"/>
      <c r="G28" s="2">
        <v>261.92826163500001</v>
      </c>
      <c r="H28" s="4">
        <f>G28/G5</f>
        <v>1.5179589272018396E-5</v>
      </c>
      <c r="I28">
        <v>24</v>
      </c>
      <c r="J28" s="4">
        <f>I28/I5</f>
        <v>3.4569530128065707E-5</v>
      </c>
      <c r="K28" s="2">
        <v>105.192809862</v>
      </c>
    </row>
    <row r="29" spans="2:11" x14ac:dyDescent="0.35">
      <c r="E29" s="6" t="s">
        <v>29</v>
      </c>
      <c r="F29" s="6"/>
      <c r="G29" s="2">
        <v>2276.3826939169999</v>
      </c>
      <c r="H29" s="4">
        <f>G29/G5</f>
        <v>1.3192373401745775E-4</v>
      </c>
      <c r="I29">
        <v>420</v>
      </c>
      <c r="J29" s="4">
        <f>I29/I5</f>
        <v>6.0496677724114988E-4</v>
      </c>
      <c r="K29" s="2">
        <v>210.64033375899999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UK'!$G$7</f>
        <v>12752584.57470558</v>
      </c>
    </row>
    <row r="3" spans="1:2" x14ac:dyDescent="0.35">
      <c r="A3" t="s">
        <v>32</v>
      </c>
      <c r="B3">
        <f>'NEWT - UK'!$G$8</f>
        <v>252523.27164670452</v>
      </c>
    </row>
    <row r="4" spans="1:2" x14ac:dyDescent="0.35">
      <c r="A4" t="s">
        <v>33</v>
      </c>
      <c r="B4">
        <f>'NEWT - UK'!$G$9</f>
        <v>668540.95167098299</v>
      </c>
    </row>
    <row r="5" spans="1:2" x14ac:dyDescent="0.35">
      <c r="A5" t="s">
        <v>34</v>
      </c>
      <c r="B5">
        <f>'NEWT - UK'!$G$10</f>
        <v>937.16092010299997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UK'!$I$7</f>
        <v>370462</v>
      </c>
    </row>
    <row r="16" spans="1:2" x14ac:dyDescent="0.35">
      <c r="A16" t="s">
        <v>32</v>
      </c>
      <c r="B16">
        <f>'NEWT - UK'!$I$8</f>
        <v>7298</v>
      </c>
    </row>
    <row r="17" spans="1:2" x14ac:dyDescent="0.35">
      <c r="A17" t="s">
        <v>33</v>
      </c>
      <c r="B17">
        <f>'NEWT - UK'!$I$9</f>
        <v>1215320</v>
      </c>
    </row>
    <row r="18" spans="1:2" x14ac:dyDescent="0.35">
      <c r="A18" t="s">
        <v>34</v>
      </c>
      <c r="B18">
        <f>'NEWT - UK'!$I$10</f>
        <v>52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UK'!$G$18</f>
        <v>1204920.400191643</v>
      </c>
    </row>
    <row r="28" spans="1:2" x14ac:dyDescent="0.35">
      <c r="A28" t="s">
        <v>37</v>
      </c>
      <c r="B28">
        <f>'NEWT - UK'!$G$19</f>
        <v>5141504.4638908841</v>
      </c>
    </row>
    <row r="29" spans="1:2" x14ac:dyDescent="0.35">
      <c r="A29" t="s">
        <v>38</v>
      </c>
      <c r="B29">
        <f>'NEWT - UK'!$G$22</f>
        <v>617134.61767942202</v>
      </c>
    </row>
    <row r="30" spans="1:2" x14ac:dyDescent="0.35">
      <c r="A30" t="s">
        <v>39</v>
      </c>
      <c r="B30">
        <f>'NEWT - UK'!$G$23</f>
        <v>6041548.3645903356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UK'!$G$26</f>
        <v>2140455.7694966062</v>
      </c>
    </row>
    <row r="41" spans="1:2" x14ac:dyDescent="0.35">
      <c r="A41" t="s">
        <v>42</v>
      </c>
      <c r="B41">
        <f>'NEWT - UK'!$G$27</f>
        <v>10864602.799201988</v>
      </c>
    </row>
    <row r="42" spans="1:2" x14ac:dyDescent="0.35">
      <c r="A42" t="s">
        <v>43</v>
      </c>
      <c r="B42">
        <f>'NEWT - UK'!$G$28</f>
        <v>9.9911170400000007</v>
      </c>
    </row>
    <row r="43" spans="1:2" x14ac:dyDescent="0.35">
      <c r="A43" t="s">
        <v>44</v>
      </c>
      <c r="B43">
        <f>'NEWT - UK'!$G$29</f>
        <v>39.286536648999999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2026-08-18T15:21:00Z</dcterms:created>
  <dcterms:modified xsi:type="dcterms:W3CDTF">2026-08-18T15:21:00Z</dcterms:modified>
</cp:coreProperties>
</file>