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6CC390AC-E566-40B4-8AF9-1F1ECC254F6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G8" i="5"/>
  <c r="H15" i="5" s="1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I8" i="2"/>
  <c r="B16" i="3" s="1"/>
  <c r="G8" i="2"/>
  <c r="H15" i="2" s="1"/>
  <c r="J7" i="2"/>
  <c r="J8" i="2" s="1"/>
  <c r="H7" i="2"/>
  <c r="H8" i="2" s="1"/>
  <c r="J5" i="2"/>
  <c r="J9" i="2" s="1"/>
  <c r="H5" i="2"/>
  <c r="H9" i="2" s="1"/>
  <c r="J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<sst xmlns="http://schemas.openxmlformats.org/spreadsheetml/2006/main" count="82" uniqueCount="45">
  <si>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12 June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</si>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</sst>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13736098.994118912</c:v>
                </c:pt>
                <c:pt idx="1">
                  <c:v>340357.85059125163</c:v>
                </c:pt>
                <c:pt idx="2">
                  <c:v>756567.72667619004</c:v>
                </c:pt>
                <c:pt idx="3">
                  <c:v>16.64496209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BB3-4963-9C6F-2C2A257F2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380985</c:v>
                </c:pt>
                <c:pt idx="1">
                  <c:v>8918</c:v>
                </c:pt>
                <c:pt idx="2">
                  <c:v>1285453</c:v>
                </c:pt>
                <c:pt idx="3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C50-4229-B54B-AE921EC16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1248581.8553528979</c:v>
                </c:pt>
                <c:pt idx="1">
                  <c:v>5637941.0202902276</c:v>
                </c:pt>
                <c:pt idx="2">
                  <c:v>582815.92370728403</c:v>
                </c:pt>
                <c:pt idx="3">
                  <c:v>6607118.045359754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090-4B8F-AE35-227FCA72E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2091351.8128502041</c:v>
                </c:pt>
                <c:pt idx="1">
                  <c:v>11975508.225430649</c:v>
                </c:pt>
                <c:pt idx="2">
                  <c:v>191.84713183100001</c:v>
                </c:pt>
                <c:pt idx="3">
                  <c:v>9404.9592974810002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53F-464C-B148-00450C16F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14833041.216348443</v>
      </c>
      <c r="H4" s="5"/>
      <c r="I4" s="1">
        <v>1675373</v>
      </c>
      <c r="J4" s="5"/>
      <c r="K4" s="3">
        <v>1612948.8742691861</v>
      </c>
    </row>
    <row r="5" spans="1:11" x14ac:dyDescent="0.35">
      <c r="E5" s="6" t="s">
        <v>7</v>
      </c>
      <c r="F5" s="6"/>
      <c r="G5" s="2">
        <v>14076456.844710164</v>
      </c>
      <c r="H5" s="4">
        <f>G5/G4</f>
        <v>0.94899330753531519</v>
      </c>
      <c r="I5">
        <v>389903</v>
      </c>
      <c r="J5" s="4">
        <f>I5/I4</f>
        <v>0.23272608547469728</v>
      </c>
      <c r="K5" s="2">
        <v>193887.42981144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13736098.994118912</v>
      </c>
      <c r="H7" s="4">
        <f>G7/G5</f>
        <v>0.97582077263149103</v>
      </c>
      <c r="I7">
        <v>380985</v>
      </c>
      <c r="J7" s="4">
        <f>I7/I5</f>
        <v>0.97712764456800794</v>
      </c>
      <c r="K7" s="2">
        <v>97208.526668346996</v>
      </c>
    </row>
    <row r="8" spans="1:11" x14ac:dyDescent="0.35">
      <c r="F8" t="s">
        <v>10</v>
      </c>
      <c r="G8" s="2">
        <f>G5-G7</f>
        <v>340357.85059125163</v>
      </c>
      <c r="H8" s="4">
        <f>1-H7</f>
        <v>2.4179227368508971E-2</v>
      </c>
      <c r="I8">
        <f>I5-I7</f>
        <v>8918</v>
      </c>
      <c r="J8" s="4">
        <f>1-J7</f>
        <v>2.2872355431992064E-2</v>
      </c>
      <c r="K8" s="2">
        <f>K5-K7</f>
        <v>96678.903143093004</v>
      </c>
    </row>
    <row r="9" spans="1:11" x14ac:dyDescent="0.35">
      <c r="E9" s="6" t="s">
        <v>11</v>
      </c>
      <c r="F9" s="6"/>
      <c r="G9" s="2">
        <v>756567.72667619004</v>
      </c>
      <c r="H9" s="4">
        <f>1-H5-H10</f>
        <v>5.100557031031018E-2</v>
      </c>
      <c r="I9">
        <v>1285453</v>
      </c>
      <c r="J9" s="4">
        <f>1-J5-J10</f>
        <v>0.76726376753117065</v>
      </c>
      <c r="K9" s="2">
        <v>1418316.374924321</v>
      </c>
    </row>
    <row r="10" spans="1:11" x14ac:dyDescent="0.35">
      <c r="E10" s="6" t="s">
        <v>12</v>
      </c>
      <c r="F10" s="6"/>
      <c r="G10" s="2">
        <v>16.64496209</v>
      </c>
      <c r="H10" s="4">
        <f>G10/G4</f>
        <v>1.1221543746305056E-6</v>
      </c>
      <c r="I10">
        <v>17</v>
      </c>
      <c r="J10" s="4">
        <f>I10/I4</f>
        <v>1.0146994132052982E-5</v>
      </c>
      <c r="K10" s="2">
        <v>745.06953342500003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3662259.2421353972</v>
      </c>
      <c r="H13" s="5">
        <f>G13/G5</f>
        <v>0.26016910949516742</v>
      </c>
      <c r="I13" s="1">
        <f>I14+I15</f>
        <v>106696</v>
      </c>
      <c r="J13" s="5">
        <f>I13/I5</f>
        <v>0.27364754823635623</v>
      </c>
      <c r="K13" s="3">
        <f>K14+K15</f>
        <v>16251.427558335999</v>
      </c>
    </row>
    <row r="14" spans="1:11" x14ac:dyDescent="0.35">
      <c r="E14" s="6" t="s">
        <v>15</v>
      </c>
      <c r="F14" s="6"/>
      <c r="G14" s="2">
        <v>3662259.2421353972</v>
      </c>
      <c r="H14" s="4">
        <f>G14/G7</f>
        <v>0.26661567041001871</v>
      </c>
      <c r="I14">
        <v>106696</v>
      </c>
      <c r="J14" s="4">
        <f>I14/I7</f>
        <v>0.28005302046012309</v>
      </c>
      <c r="K14" s="2">
        <v>16251.427558335999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1248581.8553528979</v>
      </c>
      <c r="H18" s="4">
        <f>G18/G5</f>
        <v>8.8700009464534144E-2</v>
      </c>
      <c r="I18">
        <v>36600</v>
      </c>
      <c r="J18" s="4">
        <f>I18/I5</f>
        <v>9.3869500875858866E-2</v>
      </c>
      <c r="K18" s="2">
        <v>13648.801251624</v>
      </c>
    </row>
    <row r="19" spans="2:11" x14ac:dyDescent="0.35">
      <c r="E19" s="6" t="s">
        <v>20</v>
      </c>
      <c r="F19" s="6"/>
      <c r="G19" s="2">
        <v>5637941.0202902276</v>
      </c>
      <c r="H19" s="4">
        <f>G19/G5</f>
        <v>0.40052273682840345</v>
      </c>
      <c r="I19">
        <v>151085</v>
      </c>
      <c r="J19" s="4">
        <f>I19/I5</f>
        <v>0.38749381256363763</v>
      </c>
      <c r="K19" s="2">
        <v>17229.529571916999</v>
      </c>
    </row>
    <row r="20" spans="2:11" x14ac:dyDescent="0.35">
      <c r="E20" s="6" t="s">
        <v>21</v>
      </c>
      <c r="F20" s="6"/>
      <c r="G20" s="2">
        <v>7189933.969067038</v>
      </c>
      <c r="H20" s="4">
        <f>1-H18-H19</f>
        <v>0.5107772537070624</v>
      </c>
      <c r="I20">
        <v>202218</v>
      </c>
      <c r="J20" s="4">
        <f>1-J18-J19</f>
        <v>0.51863668656050343</v>
      </c>
      <c r="K20" s="2">
        <v>163009.09898789899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582815.92370728403</v>
      </c>
      <c r="H22" s="4">
        <f>G22/G20</f>
        <v>8.1059982777965611E-2</v>
      </c>
      <c r="I22">
        <v>19580</v>
      </c>
      <c r="J22" s="4">
        <f>I22/I20</f>
        <v>9.6826197470057065E-2</v>
      </c>
      <c r="K22" s="2">
        <v>24806.888609770001</v>
      </c>
    </row>
    <row r="23" spans="2:11" x14ac:dyDescent="0.35">
      <c r="F23" t="s">
        <v>24</v>
      </c>
      <c r="G23" s="2">
        <f>G20-G22</f>
        <v>6607118.045359754</v>
      </c>
      <c r="H23" s="4">
        <f>1-H22</f>
        <v>0.91894001722203433</v>
      </c>
      <c r="I23">
        <f>I20-I22</f>
        <v>182638</v>
      </c>
      <c r="J23" s="4">
        <f>1-J22</f>
        <v>0.90317380252994295</v>
      </c>
      <c r="K23" s="2">
        <f>K20-K22</f>
        <v>138202.21037812898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2091351.8128502041</v>
      </c>
      <c r="H26" s="4">
        <f>G26/G5</f>
        <v>0.14857089649204727</v>
      </c>
      <c r="I26">
        <v>64192</v>
      </c>
      <c r="J26" s="4">
        <f>I26/I5</f>
        <v>0.16463581967822766</v>
      </c>
      <c r="K26" s="2">
        <v>77991.827541373001</v>
      </c>
    </row>
    <row r="27" spans="2:11" x14ac:dyDescent="0.35">
      <c r="E27" s="6" t="s">
        <v>27</v>
      </c>
      <c r="F27" s="6"/>
      <c r="G27" s="2">
        <v>11975508.225430649</v>
      </c>
      <c r="H27" s="4">
        <f>G27/G5</f>
        <v>0.85074734058030821</v>
      </c>
      <c r="I27">
        <v>325637</v>
      </c>
      <c r="J27" s="4">
        <f>I27/I5</f>
        <v>0.83517438952765177</v>
      </c>
      <c r="K27" s="2">
        <v>106318.990737011</v>
      </c>
    </row>
    <row r="28" spans="2:11" x14ac:dyDescent="0.35">
      <c r="E28" s="6" t="s">
        <v>28</v>
      </c>
      <c r="F28" s="6"/>
      <c r="G28" s="2">
        <v>191.84713183100001</v>
      </c>
      <c r="H28" s="4">
        <f>G28/G5</f>
        <v>1.362893616962246E-5</v>
      </c>
      <c r="I28">
        <v>11</v>
      </c>
      <c r="J28" s="4">
        <f>I28/I5</f>
        <v>2.821214507197944E-5</v>
      </c>
      <c r="K28" s="2">
        <v>188.212431342</v>
      </c>
    </row>
    <row r="29" spans="2:11" x14ac:dyDescent="0.35">
      <c r="E29" s="6" t="s">
        <v>29</v>
      </c>
      <c r="F29" s="6"/>
      <c r="G29" s="2">
        <v>9404.9592974810002</v>
      </c>
      <c r="H29" s="4">
        <f>G29/G5</f>
        <v>6.6813399147494415E-4</v>
      </c>
      <c r="I29">
        <v>63</v>
      </c>
      <c r="J29" s="4">
        <f>I29/I5</f>
        <v>1.6157864904860954E-4</v>
      </c>
      <c r="K29" s="2">
        <v>9388.3991017139997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19370658.216724481</v>
      </c>
      <c r="H4" s="5"/>
      <c r="I4" s="1">
        <v>4095596</v>
      </c>
      <c r="J4" s="5"/>
      <c r="K4" s="3">
        <v>117130767.41179544</v>
      </c>
    </row>
    <row r="5" spans="1:11" x14ac:dyDescent="0.35">
      <c r="E5" s="6" t="s">
        <v>7</v>
      </c>
      <c r="F5" s="6"/>
      <c r="G5" s="2">
        <v>15823580.700781781</v>
      </c>
      <c r="H5" s="4">
        <f>G5/G4</f>
        <v>0.81688399659645128</v>
      </c>
      <c r="I5">
        <v>624462</v>
      </c>
      <c r="J5" s="4">
        <f>I5/I4</f>
        <v>0.15247158166967639</v>
      </c>
      <c r="K5" s="2">
        <v>2005494.5176939471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15331068.744051242</v>
      </c>
      <c r="H7" s="4">
        <f>G7/G5</f>
        <v>0.96887480994069786</v>
      </c>
      <c r="I7">
        <v>610256</v>
      </c>
      <c r="J7" s="4">
        <f>I7/I5</f>
        <v>0.97725081750370724</v>
      </c>
      <c r="K7" s="2">
        <v>1578601.515168526</v>
      </c>
    </row>
    <row r="8" spans="1:11" x14ac:dyDescent="0.35">
      <c r="F8" t="s">
        <v>10</v>
      </c>
      <c r="G8" s="2">
        <f>G5-G7</f>
        <v>492511.95673053898</v>
      </c>
      <c r="H8" s="4">
        <f>1-H7</f>
        <v>3.1125190059302144E-2</v>
      </c>
      <c r="I8">
        <f>I5-I7</f>
        <v>14206</v>
      </c>
      <c r="J8" s="4">
        <f>1-J7</f>
        <v>2.2749182496292764E-2</v>
      </c>
      <c r="K8" s="2">
        <f>K5-K7</f>
        <v>426893.00252542109</v>
      </c>
    </row>
    <row r="9" spans="1:11" x14ac:dyDescent="0.35">
      <c r="E9" s="6" t="s">
        <v>11</v>
      </c>
      <c r="F9" s="6"/>
      <c r="G9" s="2">
        <v>3187213.4947495828</v>
      </c>
      <c r="H9" s="4">
        <f>1-H5-H10</f>
        <v>0.16453821336839081</v>
      </c>
      <c r="I9">
        <v>3445912</v>
      </c>
      <c r="J9" s="4">
        <f>1-J5-J10</f>
        <v>0.8413700960739291</v>
      </c>
      <c r="K9" s="2">
        <v>110540908.34009016</v>
      </c>
    </row>
    <row r="10" spans="1:11" x14ac:dyDescent="0.35">
      <c r="E10" s="6" t="s">
        <v>12</v>
      </c>
      <c r="F10" s="6"/>
      <c r="G10" s="2">
        <v>359864.02119311399</v>
      </c>
      <c r="H10" s="4">
        <f>G10/G4</f>
        <v>1.8577790035157922E-2</v>
      </c>
      <c r="I10">
        <v>25222</v>
      </c>
      <c r="J10" s="4">
        <f>I10/I4</f>
        <v>6.1583222563944299E-3</v>
      </c>
      <c r="K10" s="2">
        <v>4584364.5540113393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3994135.6627346058</v>
      </c>
      <c r="H13" s="5">
        <f>G13/G5</f>
        <v>0.25241667725290973</v>
      </c>
      <c r="I13" s="1">
        <f>I14+I15</f>
        <v>133944</v>
      </c>
      <c r="J13" s="5">
        <f>I13/I5</f>
        <v>0.21449503732813205</v>
      </c>
      <c r="K13" s="3">
        <f>K14+K15</f>
        <v>270632.70863018802</v>
      </c>
    </row>
    <row r="14" spans="1:11" x14ac:dyDescent="0.35">
      <c r="E14" s="6" t="s">
        <v>15</v>
      </c>
      <c r="F14" s="6"/>
      <c r="G14" s="2">
        <v>3994135.6627346058</v>
      </c>
      <c r="H14" s="4">
        <f>G14/G7</f>
        <v>0.26052558562066386</v>
      </c>
      <c r="I14">
        <v>133944</v>
      </c>
      <c r="J14" s="4">
        <f>I14/I7</f>
        <v>0.21948821478199312</v>
      </c>
      <c r="K14" s="2">
        <v>270632.70863018802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1550193.897539567</v>
      </c>
      <c r="H18" s="4">
        <f>G18/G5</f>
        <v>9.7967326539623104E-2</v>
      </c>
      <c r="I18">
        <v>47758</v>
      </c>
      <c r="J18" s="4">
        <f>I18/I5</f>
        <v>7.6478632807120375E-2</v>
      </c>
      <c r="K18" s="2">
        <v>262227.38898660702</v>
      </c>
    </row>
    <row r="19" spans="2:11" x14ac:dyDescent="0.35">
      <c r="E19" s="6" t="s">
        <v>20</v>
      </c>
      <c r="F19" s="6"/>
      <c r="G19" s="2">
        <v>6475122.1727448674</v>
      </c>
      <c r="H19" s="4">
        <f>G19/G5</f>
        <v>0.40920713808000214</v>
      </c>
      <c r="I19">
        <v>220461</v>
      </c>
      <c r="J19" s="4">
        <f>I19/I5</f>
        <v>0.35304149812158309</v>
      </c>
      <c r="K19" s="2">
        <v>291054.04975583102</v>
      </c>
    </row>
    <row r="20" spans="2:11" x14ac:dyDescent="0.35">
      <c r="E20" s="6" t="s">
        <v>21</v>
      </c>
      <c r="F20" s="6"/>
      <c r="G20" s="2">
        <v>7797082.1638591141</v>
      </c>
      <c r="H20" s="4">
        <f>1-H18-H19</f>
        <v>0.49282553538037471</v>
      </c>
      <c r="I20">
        <v>356177</v>
      </c>
      <c r="J20" s="4">
        <f>1-J18-J19</f>
        <v>0.57047986907129644</v>
      </c>
      <c r="K20" s="2">
        <v>1408521.001665547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527085.09912127606</v>
      </c>
      <c r="H22" s="4">
        <f>G22/G20</f>
        <v>6.7600300733575799E-2</v>
      </c>
      <c r="I22">
        <v>26713</v>
      </c>
      <c r="J22" s="4">
        <f>I22/I20</f>
        <v>7.4999227911965116E-2</v>
      </c>
      <c r="K22" s="2">
        <v>270790.96577888599</v>
      </c>
    </row>
    <row r="23" spans="2:11" x14ac:dyDescent="0.35">
      <c r="F23" t="s">
        <v>24</v>
      </c>
      <c r="G23" s="2">
        <f>G20-G22</f>
        <v>7269997.0647378378</v>
      </c>
      <c r="H23" s="4">
        <f>1-H22</f>
        <v>0.93239969926642419</v>
      </c>
      <c r="I23">
        <f>I20-I22</f>
        <v>329464</v>
      </c>
      <c r="J23" s="4">
        <f>1-J22</f>
        <v>0.92500077208803488</v>
      </c>
      <c r="K23" s="2">
        <f>K20-K22</f>
        <v>1137730.0358866611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1850646.4486682811</v>
      </c>
      <c r="H26" s="4">
        <f>G26/G5</f>
        <v>0.11695497268686145</v>
      </c>
      <c r="I26">
        <v>62227</v>
      </c>
      <c r="J26" s="4">
        <f>I26/I5</f>
        <v>9.9648977840124775E-2</v>
      </c>
      <c r="K26" s="2">
        <v>331698.31458360702</v>
      </c>
    </row>
    <row r="27" spans="2:11" x14ac:dyDescent="0.35">
      <c r="E27" s="6" t="s">
        <v>27</v>
      </c>
      <c r="F27" s="6"/>
      <c r="G27" s="2">
        <v>13963031.842039634</v>
      </c>
      <c r="H27" s="4">
        <f>G27/G5</f>
        <v>0.88241922647443349</v>
      </c>
      <c r="I27">
        <v>561171</v>
      </c>
      <c r="J27" s="4">
        <f>I27/I5</f>
        <v>0.89864715547142981</v>
      </c>
      <c r="K27" s="2">
        <v>1673303.96449581</v>
      </c>
    </row>
    <row r="28" spans="2:11" x14ac:dyDescent="0.35">
      <c r="E28" s="6" t="s">
        <v>28</v>
      </c>
      <c r="F28" s="6"/>
      <c r="G28" s="2">
        <v>253.68559438299999</v>
      </c>
      <c r="H28" s="4">
        <f>G28/G5</f>
        <v>1.6032123144571595E-5</v>
      </c>
      <c r="I28">
        <v>24</v>
      </c>
      <c r="J28" s="4">
        <f>I28/I5</f>
        <v>3.8433083198016852E-5</v>
      </c>
      <c r="K28" s="2">
        <v>115.91303500799999</v>
      </c>
    </row>
    <row r="29" spans="2:11" x14ac:dyDescent="0.35">
      <c r="E29" s="6" t="s">
        <v>29</v>
      </c>
      <c r="F29" s="6"/>
      <c r="G29" s="2">
        <v>1328.2328652870001</v>
      </c>
      <c r="H29" s="4">
        <f>G29/G5</f>
        <v>8.394009487507321E-5</v>
      </c>
      <c r="I29">
        <v>512</v>
      </c>
      <c r="J29" s="4">
        <f>I29/I5</f>
        <v>8.1990577489102624E-4</v>
      </c>
      <c r="K29" s="2">
        <v>166.56923583299999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13736098.994118912</v>
      </c>
    </row>
    <row r="3" spans="1:2" x14ac:dyDescent="0.35">
      <c r="A3" t="s">
        <v>32</v>
      </c>
      <c r="B3">
        <f>'NEWT - UK'!$G$8</f>
        <v>340357.85059125163</v>
      </c>
    </row>
    <row r="4" spans="1:2" x14ac:dyDescent="0.35">
      <c r="A4" t="s">
        <v>33</v>
      </c>
      <c r="B4">
        <f>'NEWT - UK'!$G$9</f>
        <v>756567.72667619004</v>
      </c>
    </row>
    <row r="5" spans="1:2" x14ac:dyDescent="0.35">
      <c r="A5" t="s">
        <v>34</v>
      </c>
      <c r="B5">
        <f>'NEWT - UK'!$G$10</f>
        <v>16.64496209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380985</v>
      </c>
    </row>
    <row r="16" spans="1:2" x14ac:dyDescent="0.35">
      <c r="A16" t="s">
        <v>32</v>
      </c>
      <c r="B16">
        <f>'NEWT - UK'!$I$8</f>
        <v>8918</v>
      </c>
    </row>
    <row r="17" spans="1:2" x14ac:dyDescent="0.35">
      <c r="A17" t="s">
        <v>33</v>
      </c>
      <c r="B17">
        <f>'NEWT - UK'!$I$9</f>
        <v>1285453</v>
      </c>
    </row>
    <row r="18" spans="1:2" x14ac:dyDescent="0.35">
      <c r="A18" t="s">
        <v>34</v>
      </c>
      <c r="B18">
        <f>'NEWT - UK'!$I$10</f>
        <v>17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1248581.8553528979</v>
      </c>
    </row>
    <row r="28" spans="1:2" x14ac:dyDescent="0.35">
      <c r="A28" t="s">
        <v>37</v>
      </c>
      <c r="B28">
        <f>'NEWT - UK'!$G$19</f>
        <v>5637941.0202902276</v>
      </c>
    </row>
    <row r="29" spans="1:2" x14ac:dyDescent="0.35">
      <c r="A29" t="s">
        <v>38</v>
      </c>
      <c r="B29">
        <f>'NEWT - UK'!$G$22</f>
        <v>582815.92370728403</v>
      </c>
    </row>
    <row r="30" spans="1:2" x14ac:dyDescent="0.35">
      <c r="A30" t="s">
        <v>39</v>
      </c>
      <c r="B30">
        <f>'NEWT - UK'!$G$23</f>
        <v>6607118.045359754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2091351.8128502041</v>
      </c>
    </row>
    <row r="41" spans="1:2" x14ac:dyDescent="0.35">
      <c r="A41" t="s">
        <v>42</v>
      </c>
      <c r="B41">
        <f>'NEWT - UK'!$G$27</f>
        <v>11975508.225430649</v>
      </c>
    </row>
    <row r="42" spans="1:2" x14ac:dyDescent="0.35">
      <c r="A42" t="s">
        <v>43</v>
      </c>
      <c r="B42">
        <f>'NEWT - UK'!$G$28</f>
        <v>191.84713183100001</v>
      </c>
    </row>
    <row r="43" spans="1:2" x14ac:dyDescent="0.35">
      <c r="A43" t="s">
        <v>44</v>
      </c>
      <c r="B43">
        <f>'NEWT - UK'!$G$29</f>
        <v>9404.9592974810002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2026-06-26T16:10:52Z</dcterms:created>
  <dcterms:modified xsi:type="dcterms:W3CDTF">2026-06-26T16:10:52Z</dcterms:modified>
</cp:coreProperties>
</file>