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60B02912-886E-4F59-8A14-485480766F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G23" i="5"/>
  <c r="J22" i="5"/>
  <c r="H22" i="5"/>
  <c r="H23" i="5" s="1"/>
  <c r="J20" i="5"/>
  <c r="J19" i="5"/>
  <c r="H19" i="5"/>
  <c r="J18" i="5"/>
  <c r="H18" i="5"/>
  <c r="H20" i="5" s="1"/>
  <c r="J14" i="5"/>
  <c r="H14" i="5"/>
  <c r="K13" i="5"/>
  <c r="I13" i="5"/>
  <c r="J13" i="5" s="1"/>
  <c r="G13" i="5"/>
  <c r="H13" i="5" s="1"/>
  <c r="J10" i="5"/>
  <c r="H10" i="5"/>
  <c r="H9" i="5" s="1"/>
  <c r="K8" i="5"/>
  <c r="I8" i="5"/>
  <c r="J15" i="5" s="1"/>
  <c r="G8" i="5"/>
  <c r="H15" i="5" s="1"/>
  <c r="J7" i="5"/>
  <c r="J8" i="5" s="1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K23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K8" i="2"/>
  <c r="J8" i="2"/>
  <c r="I8" i="2"/>
  <c r="J15" i="2" s="1"/>
  <c r="H8" i="2"/>
  <c r="G8" i="2"/>
  <c r="H15" i="2" s="1"/>
  <c r="J7" i="2"/>
  <c r="H7" i="2"/>
  <c r="J5" i="2"/>
  <c r="J9" i="2" s="1"/>
  <c r="H5" i="2"/>
  <c r="H9" i="2" s="1"/>
  <c r="B3" i="3" l="1"/>
  <c r="B16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<sst xmlns="http://schemas.openxmlformats.org/spreadsheetml/2006/main" count="82" uniqueCount="45">
  <si>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12 December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</si>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</sst>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15375826.239298645</c:v>
                </c:pt>
                <c:pt idx="1">
                  <c:v>330953.87228286825</c:v>
                </c:pt>
                <c:pt idx="2">
                  <c:v>652681.77921997802</c:v>
                </c:pt>
                <c:pt idx="3">
                  <c:v>168.723572518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E5E-44F3-AD5F-B58B5DE24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518083</c:v>
                </c:pt>
                <c:pt idx="1">
                  <c:v>14558</c:v>
                </c:pt>
                <c:pt idx="2">
                  <c:v>1077359</c:v>
                </c:pt>
                <c:pt idx="3">
                  <c:v>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934-4639-9A81-9744FC403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1590490.1415844399</c:v>
                </c:pt>
                <c:pt idx="1">
                  <c:v>7658017.5187247004</c:v>
                </c:pt>
                <c:pt idx="2">
                  <c:v>404814.5059775</c:v>
                </c:pt>
                <c:pt idx="3">
                  <c:v>6053457.9452948738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BB0-4A3E-A1A4-25CC270DB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2527865.3494787989</c:v>
                </c:pt>
                <c:pt idx="1">
                  <c:v>13178472.141687969</c:v>
                </c:pt>
                <c:pt idx="2">
                  <c:v>2.8983028000000002</c:v>
                </c:pt>
                <c:pt idx="3">
                  <c:v>439.72211194599998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5F7-487C-A374-BEB480CED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16359630.61437401</v>
      </c>
      <c r="H4" s="5"/>
      <c r="I4" s="1">
        <v>1610024</v>
      </c>
      <c r="J4" s="5"/>
      <c r="K4" s="3">
        <v>703864.95574094099</v>
      </c>
    </row>
    <row r="5" spans="1:11" x14ac:dyDescent="0.35">
      <c r="E5" s="6" t="s">
        <v>7</v>
      </c>
      <c r="F5" s="6"/>
      <c r="G5" s="2">
        <v>15706780.111581514</v>
      </c>
      <c r="H5" s="4">
        <f>G5/G4</f>
        <v>0.9600938115180373</v>
      </c>
      <c r="I5">
        <v>532641</v>
      </c>
      <c r="J5" s="4">
        <f>I5/I4</f>
        <v>0.33082798765732685</v>
      </c>
      <c r="K5" s="2">
        <v>274333.27768657799</v>
      </c>
    </row>
    <row r="6" spans="1:11" x14ac:dyDescent="0.35">
      <c r="F6" t="s">
        <v>8</v>
      </c>
    </row>
    <row r="7" spans="1:11" x14ac:dyDescent="0.35">
      <c r="F7" t="s">
        <v>9</v>
      </c>
      <c r="G7" s="2">
        <v>15375826.239298645</v>
      </c>
      <c r="H7" s="4">
        <f>G7/G5</f>
        <v>0.97892923502259788</v>
      </c>
      <c r="I7">
        <v>518083</v>
      </c>
      <c r="J7" s="4">
        <f>I7/I5</f>
        <v>0.97266826999799116</v>
      </c>
      <c r="K7" s="2">
        <v>237427.107806585</v>
      </c>
    </row>
    <row r="8" spans="1:11" x14ac:dyDescent="0.35">
      <c r="F8" t="s">
        <v>10</v>
      </c>
      <c r="G8" s="2">
        <f>G5-G7</f>
        <v>330953.87228286825</v>
      </c>
      <c r="H8" s="4">
        <f>1-H7</f>
        <v>2.1070764977402123E-2</v>
      </c>
      <c r="I8">
        <f>I5-I7</f>
        <v>14558</v>
      </c>
      <c r="J8" s="4">
        <f>1-J7</f>
        <v>2.7331730002008836E-2</v>
      </c>
      <c r="K8" s="2">
        <f>K5-K7</f>
        <v>36906.169879992987</v>
      </c>
    </row>
    <row r="9" spans="1:11" x14ac:dyDescent="0.35">
      <c r="E9" s="6" t="s">
        <v>11</v>
      </c>
      <c r="F9" s="6"/>
      <c r="G9" s="2">
        <v>652681.77921997802</v>
      </c>
      <c r="H9" s="4">
        <f>1-H5-H10</f>
        <v>3.9895875072296243E-2</v>
      </c>
      <c r="I9">
        <v>1077359</v>
      </c>
      <c r="J9" s="4">
        <f>1-J5-J10</f>
        <v>0.66915710573258536</v>
      </c>
      <c r="K9" s="2">
        <v>429187.08017859899</v>
      </c>
    </row>
    <row r="10" spans="1:11" x14ac:dyDescent="0.35">
      <c r="E10" s="6" t="s">
        <v>12</v>
      </c>
      <c r="F10" s="6"/>
      <c r="G10" s="2">
        <v>168.723572518</v>
      </c>
      <c r="H10" s="4">
        <f>G10/G4</f>
        <v>1.0313409666460009E-5</v>
      </c>
      <c r="I10">
        <v>24</v>
      </c>
      <c r="J10" s="4">
        <f>I10/I4</f>
        <v>1.4906610087799933E-5</v>
      </c>
      <c r="K10" s="2">
        <v>344.59787576399998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5824765.6534521021</v>
      </c>
      <c r="H13" s="5">
        <f>G13/G5</f>
        <v>0.37084403118097814</v>
      </c>
      <c r="I13" s="1">
        <f>I14+I15</f>
        <v>249867</v>
      </c>
      <c r="J13" s="5">
        <f>I13/I5</f>
        <v>0.46910958788377161</v>
      </c>
      <c r="K13" s="3">
        <f>K14+K15</f>
        <v>47580.710510283003</v>
      </c>
    </row>
    <row r="14" spans="1:11" x14ac:dyDescent="0.35">
      <c r="E14" s="6" t="s">
        <v>15</v>
      </c>
      <c r="F14" s="6"/>
      <c r="G14" s="2">
        <v>5731726.4598826217</v>
      </c>
      <c r="H14" s="4">
        <f>G14/G7</f>
        <v>0.37277518428460527</v>
      </c>
      <c r="I14">
        <v>242129</v>
      </c>
      <c r="J14" s="4">
        <f>I14/I7</f>
        <v>0.46735561676410925</v>
      </c>
      <c r="K14" s="2">
        <v>47580.710510283003</v>
      </c>
    </row>
    <row r="15" spans="1:11" x14ac:dyDescent="0.35">
      <c r="E15" s="6" t="s">
        <v>16</v>
      </c>
      <c r="F15" s="6"/>
      <c r="G15" s="2">
        <v>93039.193569480005</v>
      </c>
      <c r="H15" s="4">
        <f>G15/G8</f>
        <v>0.28112435406091535</v>
      </c>
      <c r="I15">
        <v>7738</v>
      </c>
      <c r="J15" s="4">
        <f>I15/I8</f>
        <v>0.53152905618903701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1590490.1415844399</v>
      </c>
      <c r="H18" s="4">
        <f>G18/G5</f>
        <v>0.10126137440554604</v>
      </c>
      <c r="I18">
        <v>58136</v>
      </c>
      <c r="J18" s="4">
        <f>I18/I5</f>
        <v>0.10914668604181804</v>
      </c>
      <c r="K18" s="2">
        <v>38285.761324637002</v>
      </c>
    </row>
    <row r="19" spans="2:11" x14ac:dyDescent="0.35">
      <c r="E19" s="6" t="s">
        <v>20</v>
      </c>
      <c r="F19" s="6"/>
      <c r="G19" s="2">
        <v>7658017.5187247004</v>
      </c>
      <c r="H19" s="4">
        <f>G19/G5</f>
        <v>0.48756126108100306</v>
      </c>
      <c r="I19">
        <v>278785</v>
      </c>
      <c r="J19" s="4">
        <f>I19/I5</f>
        <v>0.52340131533246592</v>
      </c>
      <c r="K19" s="2">
        <v>81379.472196656003</v>
      </c>
    </row>
    <row r="20" spans="2:11" x14ac:dyDescent="0.35">
      <c r="E20" s="6" t="s">
        <v>21</v>
      </c>
      <c r="F20" s="6"/>
      <c r="G20" s="2">
        <v>6458272.451272374</v>
      </c>
      <c r="H20" s="4">
        <f>1-H18-H19</f>
        <v>0.41117736451345088</v>
      </c>
      <c r="I20">
        <v>195720</v>
      </c>
      <c r="J20" s="4">
        <f>1-J18-J19</f>
        <v>0.36745199862571609</v>
      </c>
      <c r="K20" s="2">
        <v>154668.04416528501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404814.5059775</v>
      </c>
      <c r="H22" s="4">
        <f>G22/G20</f>
        <v>6.2681546656915291E-2</v>
      </c>
      <c r="I22">
        <v>13750</v>
      </c>
      <c r="J22" s="4">
        <f>I22/I20</f>
        <v>7.0253423257715109E-2</v>
      </c>
      <c r="K22" s="2">
        <v>8488.4353632580005</v>
      </c>
    </row>
    <row r="23" spans="2:11" x14ac:dyDescent="0.35">
      <c r="F23" t="s">
        <v>24</v>
      </c>
      <c r="G23" s="2">
        <f>G20-G22</f>
        <v>6053457.9452948738</v>
      </c>
      <c r="H23" s="4">
        <f>1-H22</f>
        <v>0.93731845334308472</v>
      </c>
      <c r="I23">
        <f>I20-I22</f>
        <v>181970</v>
      </c>
      <c r="J23" s="4">
        <f>1-J22</f>
        <v>0.92974657674228489</v>
      </c>
      <c r="K23" s="2">
        <f>K20-K22</f>
        <v>146179.60880202701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2527865.3494787989</v>
      </c>
      <c r="H26" s="4">
        <f>G26/G5</f>
        <v>0.16094102874814287</v>
      </c>
      <c r="I26">
        <v>86449</v>
      </c>
      <c r="J26" s="4">
        <f>I26/I5</f>
        <v>0.16230256401591317</v>
      </c>
      <c r="K26" s="2">
        <v>52535.409374205003</v>
      </c>
    </row>
    <row r="27" spans="2:11" x14ac:dyDescent="0.35">
      <c r="E27" s="6" t="s">
        <v>27</v>
      </c>
      <c r="F27" s="6"/>
      <c r="G27" s="2">
        <v>13178472.141687969</v>
      </c>
      <c r="H27" s="4">
        <f>G27/G5</f>
        <v>0.83903079103849698</v>
      </c>
      <c r="I27">
        <v>446073</v>
      </c>
      <c r="J27" s="4">
        <f>I27/I5</f>
        <v>0.83747402096346324</v>
      </c>
      <c r="K27" s="2">
        <v>221729.95048008399</v>
      </c>
    </row>
    <row r="28" spans="2:11" x14ac:dyDescent="0.35">
      <c r="E28" s="6" t="s">
        <v>28</v>
      </c>
      <c r="F28" s="6"/>
      <c r="G28" s="2">
        <v>2.8983028000000002</v>
      </c>
      <c r="H28" s="4">
        <f>G28/G5</f>
        <v>1.8452558572860612E-7</v>
      </c>
      <c r="I28">
        <v>3</v>
      </c>
      <c r="J28" s="4">
        <f>I28/I5</f>
        <v>5.6323114442936238E-6</v>
      </c>
      <c r="K28" s="2">
        <v>0</v>
      </c>
    </row>
    <row r="29" spans="2:11" x14ac:dyDescent="0.35">
      <c r="E29" s="6" t="s">
        <v>29</v>
      </c>
      <c r="F29" s="6"/>
      <c r="G29" s="2">
        <v>439.72211194599998</v>
      </c>
      <c r="H29" s="4">
        <f>G29/G5</f>
        <v>2.7995687774464197E-5</v>
      </c>
      <c r="I29">
        <v>116</v>
      </c>
      <c r="J29" s="4">
        <f>I29/I5</f>
        <v>2.1778270917935345E-4</v>
      </c>
      <c r="K29" s="2">
        <v>67.917832289000003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15682217.194853259</v>
      </c>
      <c r="H4" s="5"/>
      <c r="I4" s="1">
        <v>3844899</v>
      </c>
      <c r="J4" s="5"/>
      <c r="K4" s="3">
        <v>98072628.959644169</v>
      </c>
    </row>
    <row r="5" spans="1:11" x14ac:dyDescent="0.35">
      <c r="E5" s="6" t="s">
        <v>7</v>
      </c>
      <c r="F5" s="6"/>
      <c r="G5" s="2">
        <v>11223172.217928777</v>
      </c>
      <c r="H5" s="4">
        <f>G5/G4</f>
        <v>0.715662337696235</v>
      </c>
      <c r="I5">
        <v>419350</v>
      </c>
      <c r="J5" s="4">
        <f>I5/I4</f>
        <v>0.10906658406371662</v>
      </c>
      <c r="K5" s="2">
        <v>4132662.2735149828</v>
      </c>
    </row>
    <row r="6" spans="1:11" x14ac:dyDescent="0.35">
      <c r="F6" t="s">
        <v>8</v>
      </c>
    </row>
    <row r="7" spans="1:11" x14ac:dyDescent="0.35">
      <c r="F7" t="s">
        <v>9</v>
      </c>
      <c r="G7" s="2">
        <v>10820483.194893127</v>
      </c>
      <c r="H7" s="4">
        <f>G7/G5</f>
        <v>0.96411985709420356</v>
      </c>
      <c r="I7">
        <v>406684</v>
      </c>
      <c r="J7" s="4">
        <f>I7/I5</f>
        <v>0.96979611303207347</v>
      </c>
      <c r="K7" s="2">
        <v>3466105.069075407</v>
      </c>
    </row>
    <row r="8" spans="1:11" x14ac:dyDescent="0.35">
      <c r="F8" t="s">
        <v>10</v>
      </c>
      <c r="G8" s="2">
        <f>G5-G7</f>
        <v>402689.02303564921</v>
      </c>
      <c r="H8" s="4">
        <f>1-H7</f>
        <v>3.5880142905796442E-2</v>
      </c>
      <c r="I8">
        <f>I5-I7</f>
        <v>12666</v>
      </c>
      <c r="J8" s="4">
        <f>1-J7</f>
        <v>3.020388696792653E-2</v>
      </c>
      <c r="K8" s="2">
        <f>K5-K7</f>
        <v>666557.20443957578</v>
      </c>
    </row>
    <row r="9" spans="1:11" x14ac:dyDescent="0.35">
      <c r="E9" s="6" t="s">
        <v>11</v>
      </c>
      <c r="F9" s="6"/>
      <c r="G9" s="2">
        <v>4140885.499761546</v>
      </c>
      <c r="H9" s="4">
        <f>1-H5-H10</f>
        <v>0.26404974808795151</v>
      </c>
      <c r="I9">
        <v>3401537</v>
      </c>
      <c r="J9" s="4">
        <f>1-J5-J10</f>
        <v>0.8846882583911827</v>
      </c>
      <c r="K9" s="2">
        <v>89702162.003387496</v>
      </c>
    </row>
    <row r="10" spans="1:11" x14ac:dyDescent="0.35">
      <c r="E10" s="6" t="s">
        <v>12</v>
      </c>
      <c r="F10" s="6"/>
      <c r="G10" s="2">
        <v>318159.47716293798</v>
      </c>
      <c r="H10" s="4">
        <f>G10/G4</f>
        <v>2.0287914215813475E-2</v>
      </c>
      <c r="I10">
        <v>24012</v>
      </c>
      <c r="J10" s="4">
        <f>I10/I4</f>
        <v>6.2451575451006646E-3</v>
      </c>
      <c r="K10" s="2">
        <v>4237804.6827416997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1890067.856347864</v>
      </c>
      <c r="H13" s="5">
        <f>G13/G5</f>
        <v>0.16840763196420716</v>
      </c>
      <c r="I13" s="1">
        <f>I14+I15</f>
        <v>53374</v>
      </c>
      <c r="J13" s="5">
        <f>I13/I5</f>
        <v>0.12727793012996305</v>
      </c>
      <c r="K13" s="3">
        <f>K14+K15</f>
        <v>679547.70034537395</v>
      </c>
    </row>
    <row r="14" spans="1:11" x14ac:dyDescent="0.35">
      <c r="E14" s="6" t="s">
        <v>15</v>
      </c>
      <c r="F14" s="6"/>
      <c r="G14" s="2">
        <v>1890067.856347864</v>
      </c>
      <c r="H14" s="4">
        <f>G14/G7</f>
        <v>0.17467499577467177</v>
      </c>
      <c r="I14">
        <v>53374</v>
      </c>
      <c r="J14" s="4">
        <f>I14/I7</f>
        <v>0.13124194706455133</v>
      </c>
      <c r="K14" s="2">
        <v>679547.70034537395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1137927.091662667</v>
      </c>
      <c r="H18" s="4">
        <f>G18/G5</f>
        <v>0.1013908607625973</v>
      </c>
      <c r="I18">
        <v>40211</v>
      </c>
      <c r="J18" s="4">
        <f>I18/I5</f>
        <v>9.5888875640872784E-2</v>
      </c>
      <c r="K18" s="2">
        <v>640624.737411662</v>
      </c>
    </row>
    <row r="19" spans="2:11" x14ac:dyDescent="0.35">
      <c r="E19" s="6" t="s">
        <v>20</v>
      </c>
      <c r="F19" s="6"/>
      <c r="G19" s="2">
        <v>4783706.3347680988</v>
      </c>
      <c r="H19" s="4">
        <f>G19/G5</f>
        <v>0.42623477942593008</v>
      </c>
      <c r="I19">
        <v>143957</v>
      </c>
      <c r="J19" s="4">
        <f>I19/I5</f>
        <v>0.34328603791582213</v>
      </c>
      <c r="K19" s="2">
        <v>766880.80808392004</v>
      </c>
    </row>
    <row r="20" spans="2:11" x14ac:dyDescent="0.35">
      <c r="E20" s="6" t="s">
        <v>21</v>
      </c>
      <c r="F20" s="6"/>
      <c r="G20" s="2">
        <v>5300307.047493387</v>
      </c>
      <c r="H20" s="4">
        <f>1-H18-H19</f>
        <v>0.47237435981147263</v>
      </c>
      <c r="I20">
        <v>235113</v>
      </c>
      <c r="J20" s="4">
        <f>1-J18-J19</f>
        <v>0.56082508644330509</v>
      </c>
      <c r="K20" s="2">
        <v>2615662.974072387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367242.13092660002</v>
      </c>
      <c r="H22" s="4">
        <f>G22/G20</f>
        <v>6.9286954064345305E-2</v>
      </c>
      <c r="I22">
        <v>21261</v>
      </c>
      <c r="J22" s="4">
        <f>I22/I20</f>
        <v>9.0428857613147715E-2</v>
      </c>
      <c r="K22" s="2">
        <v>399425.63409877702</v>
      </c>
    </row>
    <row r="23" spans="2:11" x14ac:dyDescent="0.35">
      <c r="F23" t="s">
        <v>24</v>
      </c>
      <c r="G23" s="2">
        <f>G20-G22</f>
        <v>4933064.9165667873</v>
      </c>
      <c r="H23" s="4">
        <f>1-H22</f>
        <v>0.93071304593565474</v>
      </c>
      <c r="I23">
        <f>I20-I22</f>
        <v>213852</v>
      </c>
      <c r="J23" s="4">
        <f>1-J22</f>
        <v>0.90957114238685233</v>
      </c>
      <c r="K23" s="2">
        <f>K20-K22</f>
        <v>2216237.3399736099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1607305.0654510281</v>
      </c>
      <c r="H26" s="4">
        <f>G26/G5</f>
        <v>0.14321308042332209</v>
      </c>
      <c r="I26">
        <v>59103</v>
      </c>
      <c r="J26" s="4">
        <f>I26/I5</f>
        <v>0.14093954930249195</v>
      </c>
      <c r="K26" s="2">
        <v>558766.98574264301</v>
      </c>
    </row>
    <row r="27" spans="2:11" x14ac:dyDescent="0.35">
      <c r="E27" s="6" t="s">
        <v>27</v>
      </c>
      <c r="F27" s="6"/>
      <c r="G27" s="2">
        <v>9602425.3546993136</v>
      </c>
      <c r="H27" s="4">
        <f>G27/G5</f>
        <v>0.85558923700374534</v>
      </c>
      <c r="I27">
        <v>358989</v>
      </c>
      <c r="J27" s="4">
        <f>I27/I5</f>
        <v>0.85606056992965307</v>
      </c>
      <c r="K27" s="2">
        <v>3573410.1627306412</v>
      </c>
    </row>
    <row r="28" spans="2:11" x14ac:dyDescent="0.35">
      <c r="E28" s="6" t="s">
        <v>28</v>
      </c>
      <c r="F28" s="6"/>
      <c r="G28" s="2">
        <v>1514.222567238</v>
      </c>
      <c r="H28" s="4">
        <f>G28/G5</f>
        <v>1.3491930247840821E-4</v>
      </c>
      <c r="I28">
        <v>45</v>
      </c>
      <c r="J28" s="4">
        <f>I28/I5</f>
        <v>1.0730893048765947E-4</v>
      </c>
      <c r="K28" s="2">
        <v>104.745290692</v>
      </c>
    </row>
    <row r="29" spans="2:11" x14ac:dyDescent="0.35">
      <c r="E29" s="6" t="s">
        <v>29</v>
      </c>
      <c r="F29" s="6"/>
      <c r="G29" s="2">
        <v>3683.8099172399998</v>
      </c>
      <c r="H29" s="4">
        <f>G29/G5</f>
        <v>3.2823250376174328E-4</v>
      </c>
      <c r="I29">
        <v>681</v>
      </c>
      <c r="J29" s="4">
        <f>I29/I5</f>
        <v>1.6239418147132468E-3</v>
      </c>
      <c r="K29" s="2">
        <v>111.94227639099999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15375826.239298645</v>
      </c>
    </row>
    <row r="3" spans="1:2" x14ac:dyDescent="0.35">
      <c r="A3" t="s">
        <v>32</v>
      </c>
      <c r="B3">
        <f>'NEWT - UK'!$G$8</f>
        <v>330953.87228286825</v>
      </c>
    </row>
    <row r="4" spans="1:2" x14ac:dyDescent="0.35">
      <c r="A4" t="s">
        <v>33</v>
      </c>
      <c r="B4">
        <f>'NEWT - UK'!$G$9</f>
        <v>652681.77921997802</v>
      </c>
    </row>
    <row r="5" spans="1:2" x14ac:dyDescent="0.35">
      <c r="A5" t="s">
        <v>34</v>
      </c>
      <c r="B5">
        <f>'NEWT - UK'!$G$10</f>
        <v>168.723572518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518083</v>
      </c>
    </row>
    <row r="16" spans="1:2" x14ac:dyDescent="0.35">
      <c r="A16" t="s">
        <v>32</v>
      </c>
      <c r="B16">
        <f>'NEWT - UK'!$I$8</f>
        <v>14558</v>
      </c>
    </row>
    <row r="17" spans="1:2" x14ac:dyDescent="0.35">
      <c r="A17" t="s">
        <v>33</v>
      </c>
      <c r="B17">
        <f>'NEWT - UK'!$I$9</f>
        <v>1077359</v>
      </c>
    </row>
    <row r="18" spans="1:2" x14ac:dyDescent="0.35">
      <c r="A18" t="s">
        <v>34</v>
      </c>
      <c r="B18">
        <f>'NEWT - UK'!$I$10</f>
        <v>24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1590490.1415844399</v>
      </c>
    </row>
    <row r="28" spans="1:2" x14ac:dyDescent="0.35">
      <c r="A28" t="s">
        <v>37</v>
      </c>
      <c r="B28">
        <f>'NEWT - UK'!$G$19</f>
        <v>7658017.5187247004</v>
      </c>
    </row>
    <row r="29" spans="1:2" x14ac:dyDescent="0.35">
      <c r="A29" t="s">
        <v>38</v>
      </c>
      <c r="B29">
        <f>'NEWT - UK'!$G$22</f>
        <v>404814.5059775</v>
      </c>
    </row>
    <row r="30" spans="1:2" x14ac:dyDescent="0.35">
      <c r="A30" t="s">
        <v>39</v>
      </c>
      <c r="B30">
        <f>'NEWT - UK'!$G$23</f>
        <v>6053457.9452948738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2527865.3494787989</v>
      </c>
    </row>
    <row r="41" spans="1:2" x14ac:dyDescent="0.35">
      <c r="A41" t="s">
        <v>42</v>
      </c>
      <c r="B41">
        <f>'NEWT - UK'!$G$27</f>
        <v>13178472.141687969</v>
      </c>
    </row>
    <row r="42" spans="1:2" x14ac:dyDescent="0.35">
      <c r="A42" t="s">
        <v>43</v>
      </c>
      <c r="B42">
        <f>'NEWT - UK'!$G$28</f>
        <v>2.8983028000000002</v>
      </c>
    </row>
    <row r="43" spans="1:2" x14ac:dyDescent="0.35">
      <c r="A43" t="s">
        <v>44</v>
      </c>
      <c r="B43">
        <f>'NEWT - UK'!$G$29</f>
        <v>439.72211194599998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2025-12-24T11:08:22Z</dcterms:created>
  <dcterms:modified xsi:type="dcterms:W3CDTF">2025-12-24T11:08:22Z</dcterms:modified>
</cp:coreProperties>
</file>