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BFD94169-7C88-403A-9A00-A5FF93848F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20" i="5"/>
  <c r="J19" i="5"/>
  <c r="H19" i="5"/>
  <c r="J18" i="5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K8" i="5"/>
  <c r="I8" i="5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K8" i="2"/>
  <c r="J8" i="2"/>
  <c r="I8" i="2"/>
  <c r="J15" i="2" s="1"/>
  <c r="H8" i="2"/>
  <c r="G8" i="2"/>
  <c r="H15" i="2" s="1"/>
  <c r="J7" i="2"/>
  <c r="H7" i="2"/>
  <c r="J5" i="2"/>
  <c r="J9" i="2" s="1"/>
  <c r="H5" i="2"/>
  <c r="H9" i="2" s="1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<sst xmlns="http://schemas.openxmlformats.org/spreadsheetml/2006/main" count="82" uniqueCount="45">
  <si>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10 April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</si>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</sst>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11055756.249056095</c:v>
                </c:pt>
                <c:pt idx="1">
                  <c:v>250641.47265741788</c:v>
                </c:pt>
                <c:pt idx="2">
                  <c:v>618707.632954431</c:v>
                </c:pt>
                <c:pt idx="3">
                  <c:v>871.58499531300004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EC-4A6C-B1E3-47EC05333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305086</c:v>
                </c:pt>
                <c:pt idx="1">
                  <c:v>6376</c:v>
                </c:pt>
                <c:pt idx="2">
                  <c:v>1024293</c:v>
                </c:pt>
                <c:pt idx="3">
                  <c:v>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778-46DF-9FB2-4FEF325E3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964748.93704778003</c:v>
                </c:pt>
                <c:pt idx="1">
                  <c:v>4415736.2344483277</c:v>
                </c:pt>
                <c:pt idx="2">
                  <c:v>390316.822195652</c:v>
                </c:pt>
                <c:pt idx="3">
                  <c:v>5535595.728021754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F16-4A96-A8A5-76678497D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1547742.2778945661</c:v>
                </c:pt>
                <c:pt idx="1">
                  <c:v>9758573.794387104</c:v>
                </c:pt>
                <c:pt idx="2">
                  <c:v>2.8178633999999998</c:v>
                </c:pt>
                <c:pt idx="3">
                  <c:v>78.831568445000002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469-48D4-9B4B-D7DC33556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11925976.939663257</v>
      </c>
      <c r="H4" s="5"/>
      <c r="I4" s="1">
        <v>1335789</v>
      </c>
      <c r="J4" s="5"/>
      <c r="K4" s="3">
        <v>482392.29308509902</v>
      </c>
    </row>
    <row r="5" spans="1:11" x14ac:dyDescent="0.25">
      <c r="E5" s="6" t="s">
        <v>7</v>
      </c>
      <c r="F5" s="6"/>
      <c r="G5" s="2">
        <v>11306397.721713513</v>
      </c>
      <c r="H5" s="4">
        <f>G5/G4</f>
        <v>0.94804792755475187</v>
      </c>
      <c r="I5">
        <v>311462</v>
      </c>
      <c r="J5" s="4">
        <f>I5/I4</f>
        <v>0.23316706455884875</v>
      </c>
      <c r="K5" s="2">
        <v>93982.155432355998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11055756.249056095</v>
      </c>
      <c r="H7" s="4">
        <f>G7/G5</f>
        <v>0.97783188962333512</v>
      </c>
      <c r="I7">
        <v>305086</v>
      </c>
      <c r="J7" s="4">
        <f>I7/I5</f>
        <v>0.97952880287161836</v>
      </c>
      <c r="K7" s="2">
        <v>54070.116881497001</v>
      </c>
    </row>
    <row r="8" spans="1:11" x14ac:dyDescent="0.25">
      <c r="F8" t="s">
        <v>10</v>
      </c>
      <c r="G8" s="2">
        <f>G5-G7</f>
        <v>250641.47265741788</v>
      </c>
      <c r="H8" s="4">
        <f>1-H7</f>
        <v>2.2168110376664885E-2</v>
      </c>
      <c r="I8">
        <f>I5-I7</f>
        <v>6376</v>
      </c>
      <c r="J8" s="4">
        <f>1-J7</f>
        <v>2.0471197128381635E-2</v>
      </c>
      <c r="K8" s="2">
        <f>K5-K7</f>
        <v>39912.038550858997</v>
      </c>
    </row>
    <row r="9" spans="1:11" x14ac:dyDescent="0.25">
      <c r="E9" s="6" t="s">
        <v>11</v>
      </c>
      <c r="F9" s="6"/>
      <c r="G9" s="2">
        <v>618707.632954431</v>
      </c>
      <c r="H9" s="4">
        <f>1-H5-H10</f>
        <v>5.1878989543971146E-2</v>
      </c>
      <c r="I9">
        <v>1024293</v>
      </c>
      <c r="J9" s="4">
        <f>1-J5-J10</f>
        <v>0.76680748231943818</v>
      </c>
      <c r="K9" s="2">
        <v>387662.27250806801</v>
      </c>
    </row>
    <row r="10" spans="1:11" x14ac:dyDescent="0.25">
      <c r="E10" s="6" t="s">
        <v>12</v>
      </c>
      <c r="F10" s="6"/>
      <c r="G10" s="2">
        <v>871.58499531300004</v>
      </c>
      <c r="H10" s="4">
        <f>G10/G4</f>
        <v>7.3082901276984199E-5</v>
      </c>
      <c r="I10">
        <v>34</v>
      </c>
      <c r="J10" s="4">
        <f>I10/I4</f>
        <v>2.5453121713084925E-5</v>
      </c>
      <c r="K10" s="2">
        <v>747.86514467500001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2493016.5490255971</v>
      </c>
      <c r="H13" s="5">
        <f>G13/G5</f>
        <v>0.22049609525391559</v>
      </c>
      <c r="I13" s="1">
        <f>I14+I15</f>
        <v>73605</v>
      </c>
      <c r="J13" s="5">
        <f>I13/I5</f>
        <v>0.23632096371306932</v>
      </c>
      <c r="K13" s="3">
        <f>K14+K15</f>
        <v>20363.216930888</v>
      </c>
    </row>
    <row r="14" spans="1:11" x14ac:dyDescent="0.25">
      <c r="E14" s="6" t="s">
        <v>15</v>
      </c>
      <c r="F14" s="6"/>
      <c r="G14" s="2">
        <v>2493016.5490255971</v>
      </c>
      <c r="H14" s="4">
        <f>G14/G7</f>
        <v>0.22549489088441532</v>
      </c>
      <c r="I14">
        <v>73605</v>
      </c>
      <c r="J14" s="4">
        <f>I14/I7</f>
        <v>0.24125984148731833</v>
      </c>
      <c r="K14" s="2">
        <v>20363.216930888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964748.93704778003</v>
      </c>
      <c r="H18" s="4">
        <f>G18/G5</f>
        <v>8.532770213761505E-2</v>
      </c>
      <c r="I18">
        <v>26918</v>
      </c>
      <c r="J18" s="4">
        <f>I18/I5</f>
        <v>8.642466817781945E-2</v>
      </c>
      <c r="K18" s="2">
        <v>13852.543070078</v>
      </c>
    </row>
    <row r="19" spans="2:11" x14ac:dyDescent="0.25">
      <c r="E19" s="6" t="s">
        <v>20</v>
      </c>
      <c r="F19" s="6"/>
      <c r="G19" s="2">
        <v>4415736.2344483277</v>
      </c>
      <c r="H19" s="4">
        <f>G19/G5</f>
        <v>0.39055199924270056</v>
      </c>
      <c r="I19">
        <v>120631</v>
      </c>
      <c r="J19" s="4">
        <f>I19/I5</f>
        <v>0.38730567452851389</v>
      </c>
      <c r="K19" s="2">
        <v>22864.463697865998</v>
      </c>
    </row>
    <row r="20" spans="2:11" x14ac:dyDescent="0.25">
      <c r="E20" s="6" t="s">
        <v>21</v>
      </c>
      <c r="F20" s="6"/>
      <c r="G20" s="2">
        <v>5925912.5502174059</v>
      </c>
      <c r="H20" s="4">
        <f>1-H18-H19</f>
        <v>0.52412029861968434</v>
      </c>
      <c r="I20">
        <v>163913</v>
      </c>
      <c r="J20" s="4">
        <f>1-J18-J19</f>
        <v>0.5262696572936667</v>
      </c>
      <c r="K20" s="2">
        <v>57265.148664412001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390316.822195652</v>
      </c>
      <c r="H22" s="4">
        <f>G22/G20</f>
        <v>6.5866112415265451E-2</v>
      </c>
      <c r="I22">
        <v>12218</v>
      </c>
      <c r="J22" s="4">
        <f>I22/I20</f>
        <v>7.4539542318180982E-2</v>
      </c>
      <c r="K22" s="2">
        <v>9951.0254905199999</v>
      </c>
    </row>
    <row r="23" spans="2:11" x14ac:dyDescent="0.25">
      <c r="F23" t="s">
        <v>24</v>
      </c>
      <c r="G23" s="2">
        <f>G20-G22</f>
        <v>5535595.728021754</v>
      </c>
      <c r="H23" s="4">
        <f>1-H22</f>
        <v>0.93413388758473459</v>
      </c>
      <c r="I23">
        <f>I20-I22</f>
        <v>151695</v>
      </c>
      <c r="J23" s="4">
        <f>1-J22</f>
        <v>0.92546045768181906</v>
      </c>
      <c r="K23" s="2">
        <f>K20-K22</f>
        <v>47314.123173892003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1547742.2778945661</v>
      </c>
      <c r="H26" s="4">
        <f>G26/G5</f>
        <v>0.13689083968116433</v>
      </c>
      <c r="I26">
        <v>45957</v>
      </c>
      <c r="J26" s="4">
        <f>I26/I5</f>
        <v>0.14755251041860645</v>
      </c>
      <c r="K26" s="2">
        <v>28378.915506629</v>
      </c>
    </row>
    <row r="27" spans="2:11" x14ac:dyDescent="0.25">
      <c r="E27" s="6" t="s">
        <v>27</v>
      </c>
      <c r="F27" s="6"/>
      <c r="G27" s="2">
        <v>9758573.794387104</v>
      </c>
      <c r="H27" s="4">
        <f>G27/G5</f>
        <v>0.86310193879400943</v>
      </c>
      <c r="I27">
        <v>265478</v>
      </c>
      <c r="J27" s="4">
        <f>I27/I5</f>
        <v>0.85236080163872319</v>
      </c>
      <c r="K27" s="2">
        <v>65603.239925727001</v>
      </c>
    </row>
    <row r="28" spans="2:11" x14ac:dyDescent="0.25">
      <c r="E28" s="6" t="s">
        <v>28</v>
      </c>
      <c r="F28" s="6"/>
      <c r="G28" s="2">
        <v>2.8178633999999998</v>
      </c>
      <c r="H28" s="4">
        <f>G28/G5</f>
        <v>2.4922733742051183E-7</v>
      </c>
      <c r="I28">
        <v>2</v>
      </c>
      <c r="J28" s="4">
        <f>I28/I5</f>
        <v>6.4213290866943642E-6</v>
      </c>
      <c r="K28" s="2">
        <v>0</v>
      </c>
    </row>
    <row r="29" spans="2:11" x14ac:dyDescent="0.25">
      <c r="E29" s="6" t="s">
        <v>29</v>
      </c>
      <c r="F29" s="6"/>
      <c r="G29" s="2">
        <v>78.831568445000002</v>
      </c>
      <c r="H29" s="4">
        <f>G29/G5</f>
        <v>6.9722974890231331E-6</v>
      </c>
      <c r="I29">
        <v>25</v>
      </c>
      <c r="J29" s="4">
        <f>I29/I5</f>
        <v>8.0266613583679545E-5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14638055.804663753</v>
      </c>
      <c r="H4" s="5"/>
      <c r="I4" s="1">
        <v>3877687</v>
      </c>
      <c r="J4" s="5"/>
      <c r="K4" s="3">
        <v>117109627.79183936</v>
      </c>
    </row>
    <row r="5" spans="1:11" x14ac:dyDescent="0.25">
      <c r="E5" s="6" t="s">
        <v>7</v>
      </c>
      <c r="F5" s="6"/>
      <c r="G5" s="2">
        <v>11742555.953537297</v>
      </c>
      <c r="H5" s="4">
        <f>G5/G4</f>
        <v>0.80219368680067904</v>
      </c>
      <c r="I5">
        <v>433129</v>
      </c>
      <c r="J5" s="4">
        <f>I5/I4</f>
        <v>0.11169777240917073</v>
      </c>
      <c r="K5" s="2">
        <v>1905054.6000767711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11277088.382094696</v>
      </c>
      <c r="H7" s="4">
        <f>G7/G5</f>
        <v>0.96036062563513835</v>
      </c>
      <c r="I7">
        <v>419116</v>
      </c>
      <c r="J7" s="4">
        <f>I7/I5</f>
        <v>0.96764705203299706</v>
      </c>
      <c r="K7" s="2">
        <v>1433585.8220550411</v>
      </c>
    </row>
    <row r="8" spans="1:11" x14ac:dyDescent="0.25">
      <c r="F8" t="s">
        <v>10</v>
      </c>
      <c r="G8" s="2">
        <f>G5-G7</f>
        <v>465467.57144260034</v>
      </c>
      <c r="H8" s="4">
        <f>1-H7</f>
        <v>3.9639374364861646E-2</v>
      </c>
      <c r="I8">
        <f>I5-I7</f>
        <v>14013</v>
      </c>
      <c r="J8" s="4">
        <f>1-J7</f>
        <v>3.2352947967002943E-2</v>
      </c>
      <c r="K8" s="2">
        <f>K5-K7</f>
        <v>471468.77802173002</v>
      </c>
    </row>
    <row r="9" spans="1:11" x14ac:dyDescent="0.25">
      <c r="E9" s="6" t="s">
        <v>11</v>
      </c>
      <c r="F9" s="6"/>
      <c r="G9" s="2">
        <v>2565020.6985214232</v>
      </c>
      <c r="H9" s="4">
        <f>1-H5-H10</f>
        <v>0.175229602397348</v>
      </c>
      <c r="I9">
        <v>3419855</v>
      </c>
      <c r="J9" s="4">
        <f>1-J5-J10</f>
        <v>0.88193167731175826</v>
      </c>
      <c r="K9" s="2">
        <v>110917543.77233456</v>
      </c>
    </row>
    <row r="10" spans="1:11" x14ac:dyDescent="0.25">
      <c r="E10" s="6" t="s">
        <v>12</v>
      </c>
      <c r="F10" s="6"/>
      <c r="G10" s="2">
        <v>330479.15260503499</v>
      </c>
      <c r="H10" s="4">
        <f>G10/G4</f>
        <v>2.257671080197295E-2</v>
      </c>
      <c r="I10">
        <v>24703</v>
      </c>
      <c r="J10" s="4">
        <f>I10/I4</f>
        <v>6.3705502790710033E-3</v>
      </c>
      <c r="K10" s="2">
        <v>4287029.419428031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2026676.8840527351</v>
      </c>
      <c r="H13" s="5">
        <f>G13/G5</f>
        <v>0.17259248259679139</v>
      </c>
      <c r="I13" s="1">
        <f>I14+I15</f>
        <v>57816</v>
      </c>
      <c r="J13" s="5">
        <f>I13/I5</f>
        <v>0.13348448152859771</v>
      </c>
      <c r="K13" s="3">
        <f>K14+K15</f>
        <v>262623.87452617899</v>
      </c>
    </row>
    <row r="14" spans="1:11" x14ac:dyDescent="0.25">
      <c r="E14" s="6" t="s">
        <v>15</v>
      </c>
      <c r="F14" s="6"/>
      <c r="G14" s="2">
        <v>2026676.8840527351</v>
      </c>
      <c r="H14" s="4">
        <f>G14/G7</f>
        <v>0.1797163252946222</v>
      </c>
      <c r="I14">
        <v>57816</v>
      </c>
      <c r="J14" s="4">
        <f>I14/I7</f>
        <v>0.13794748947785337</v>
      </c>
      <c r="K14" s="2">
        <v>262623.87452617899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1359989.7442440719</v>
      </c>
      <c r="H18" s="4">
        <f>G18/G5</f>
        <v>0.11581718236006294</v>
      </c>
      <c r="I18">
        <v>45154</v>
      </c>
      <c r="J18" s="4">
        <f>I18/I5</f>
        <v>0.10425069667466275</v>
      </c>
      <c r="K18" s="2">
        <v>208584.42504957801</v>
      </c>
    </row>
    <row r="19" spans="2:11" x14ac:dyDescent="0.25">
      <c r="E19" s="6" t="s">
        <v>20</v>
      </c>
      <c r="F19" s="6"/>
      <c r="G19" s="2">
        <v>4965296.9942372777</v>
      </c>
      <c r="H19" s="4">
        <f>G19/G5</f>
        <v>0.42284635592828873</v>
      </c>
      <c r="I19">
        <v>151576</v>
      </c>
      <c r="J19" s="4">
        <f>I19/I5</f>
        <v>0.34995578684410417</v>
      </c>
      <c r="K19" s="2">
        <v>276694.252786881</v>
      </c>
    </row>
    <row r="20" spans="2:11" x14ac:dyDescent="0.25">
      <c r="E20" s="6" t="s">
        <v>21</v>
      </c>
      <c r="F20" s="6"/>
      <c r="G20" s="2">
        <v>5416095.9145464217</v>
      </c>
      <c r="H20" s="4">
        <f>1-H18-H19</f>
        <v>0.46133646171164838</v>
      </c>
      <c r="I20">
        <v>236333</v>
      </c>
      <c r="J20" s="4">
        <f>1-J18-J19</f>
        <v>0.54579351648123309</v>
      </c>
      <c r="K20" s="2">
        <v>1378544.889455602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429971.75491350098</v>
      </c>
      <c r="H22" s="4">
        <f>G22/G20</f>
        <v>7.9387765966014934E-2</v>
      </c>
      <c r="I22">
        <v>24480</v>
      </c>
      <c r="J22" s="4">
        <f>I22/I20</f>
        <v>0.1035826566751152</v>
      </c>
      <c r="K22" s="2">
        <v>258791.042278849</v>
      </c>
    </row>
    <row r="23" spans="2:11" x14ac:dyDescent="0.25">
      <c r="F23" t="s">
        <v>24</v>
      </c>
      <c r="G23" s="2">
        <f>G20-G22</f>
        <v>4986124.1596329212</v>
      </c>
      <c r="H23" s="4">
        <f>1-H22</f>
        <v>0.92061223403398507</v>
      </c>
      <c r="I23">
        <f>I20-I22</f>
        <v>211853</v>
      </c>
      <c r="J23" s="4">
        <f>1-J22</f>
        <v>0.89641734332488476</v>
      </c>
      <c r="K23" s="2">
        <f>K20-K22</f>
        <v>1119753.847176753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1689592.7751171109</v>
      </c>
      <c r="H26" s="4">
        <f>G26/G5</f>
        <v>0.14388628692104655</v>
      </c>
      <c r="I26">
        <v>60757</v>
      </c>
      <c r="J26" s="4">
        <f>I26/I5</f>
        <v>0.14027460641056128</v>
      </c>
      <c r="K26" s="2">
        <v>243916.42169423</v>
      </c>
    </row>
    <row r="27" spans="2:11" x14ac:dyDescent="0.25">
      <c r="E27" s="6" t="s">
        <v>27</v>
      </c>
      <c r="F27" s="6"/>
      <c r="G27" s="2">
        <v>10041639.988582628</v>
      </c>
      <c r="H27" s="4">
        <f>G27/G5</f>
        <v>0.85514942643792224</v>
      </c>
      <c r="I27">
        <v>371087</v>
      </c>
      <c r="J27" s="4">
        <f>I27/I5</f>
        <v>0.85675861002149478</v>
      </c>
      <c r="K27" s="2">
        <v>1660647.2911434739</v>
      </c>
    </row>
    <row r="28" spans="2:11" x14ac:dyDescent="0.25">
      <c r="E28" s="6" t="s">
        <v>28</v>
      </c>
      <c r="F28" s="6"/>
      <c r="G28" s="2">
        <v>251.33865233899999</v>
      </c>
      <c r="H28" s="4">
        <f>G28/G5</f>
        <v>2.1404083858189954E-5</v>
      </c>
      <c r="I28">
        <v>23</v>
      </c>
      <c r="J28" s="4">
        <f>I28/I5</f>
        <v>5.3101962694716816E-5</v>
      </c>
      <c r="K28" s="2">
        <v>104.799203311</v>
      </c>
    </row>
    <row r="29" spans="2:11" x14ac:dyDescent="0.25">
      <c r="E29" s="6" t="s">
        <v>29</v>
      </c>
      <c r="F29" s="6"/>
      <c r="G29" s="2">
        <v>2805.6915542430002</v>
      </c>
      <c r="H29" s="4">
        <f>G29/G5</f>
        <v>2.3893363296240638E-4</v>
      </c>
      <c r="I29">
        <v>734</v>
      </c>
      <c r="J29" s="4">
        <f>I29/I5</f>
        <v>1.6946452442574845E-3</v>
      </c>
      <c r="K29" s="2">
        <v>178.91079873999999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11055756.249056095</v>
      </c>
    </row>
    <row r="3" spans="1:2" x14ac:dyDescent="0.25">
      <c r="A3" t="s">
        <v>32</v>
      </c>
      <c r="B3">
        <f>'NEWT - UK'!$G$8</f>
        <v>250641.47265741788</v>
      </c>
    </row>
    <row r="4" spans="1:2" x14ac:dyDescent="0.25">
      <c r="A4" t="s">
        <v>33</v>
      </c>
      <c r="B4">
        <f>'NEWT - UK'!$G$9</f>
        <v>618707.632954431</v>
      </c>
    </row>
    <row r="5" spans="1:2" x14ac:dyDescent="0.25">
      <c r="A5" t="s">
        <v>34</v>
      </c>
      <c r="B5">
        <f>'NEWT - UK'!$G$10</f>
        <v>871.58499531300004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305086</v>
      </c>
    </row>
    <row r="16" spans="1:2" x14ac:dyDescent="0.25">
      <c r="A16" t="s">
        <v>32</v>
      </c>
      <c r="B16">
        <f>'NEWT - UK'!$I$8</f>
        <v>6376</v>
      </c>
    </row>
    <row r="17" spans="1:2" x14ac:dyDescent="0.25">
      <c r="A17" t="s">
        <v>33</v>
      </c>
      <c r="B17">
        <f>'NEWT - UK'!$I$9</f>
        <v>1024293</v>
      </c>
    </row>
    <row r="18" spans="1:2" x14ac:dyDescent="0.25">
      <c r="A18" t="s">
        <v>34</v>
      </c>
      <c r="B18">
        <f>'NEWT - UK'!$I$10</f>
        <v>34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964748.93704778003</v>
      </c>
    </row>
    <row r="28" spans="1:2" x14ac:dyDescent="0.25">
      <c r="A28" t="s">
        <v>37</v>
      </c>
      <c r="B28">
        <f>'NEWT - UK'!$G$19</f>
        <v>4415736.2344483277</v>
      </c>
    </row>
    <row r="29" spans="1:2" x14ac:dyDescent="0.25">
      <c r="A29" t="s">
        <v>38</v>
      </c>
      <c r="B29">
        <f>'NEWT - UK'!$G$22</f>
        <v>390316.822195652</v>
      </c>
    </row>
    <row r="30" spans="1:2" x14ac:dyDescent="0.25">
      <c r="A30" t="s">
        <v>39</v>
      </c>
      <c r="B30">
        <f>'NEWT - UK'!$G$23</f>
        <v>5535595.728021754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1547742.2778945661</v>
      </c>
    </row>
    <row r="41" spans="1:2" x14ac:dyDescent="0.25">
      <c r="A41" t="s">
        <v>42</v>
      </c>
      <c r="B41">
        <f>'NEWT - UK'!$G$27</f>
        <v>9758573.794387104</v>
      </c>
    </row>
    <row r="42" spans="1:2" x14ac:dyDescent="0.25">
      <c r="A42" t="s">
        <v>43</v>
      </c>
      <c r="B42">
        <f>'NEWT - UK'!$G$28</f>
        <v>2.8178633999999998</v>
      </c>
    </row>
    <row r="43" spans="1:2" x14ac:dyDescent="0.25">
      <c r="A43" t="s">
        <v>44</v>
      </c>
      <c r="B43">
        <f>'NEWT - UK'!$G$29</f>
        <v>78.831568445000002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2026-04-15T10:59:59Z</dcterms:created>
  <dcterms:modified xsi:type="dcterms:W3CDTF">2026-04-15T10:59:59Z</dcterms:modified>
</cp:coreProperties>
</file>