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AE434CB-5F38-40B3-96A5-AF62898C8D3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J8" i="5"/>
  <c r="I8" i="5"/>
  <c r="J15" i="5" s="1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H13" i="2"/>
  <c r="G13" i="2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<sst xmlns="http://schemas.openxmlformats.org/spreadsheetml/2006/main" count="82" uniqueCount="45">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</sst>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12650157.825673996</c:v>
                </c:pt>
                <c:pt idx="1">
                  <c:v>266043.61062321439</c:v>
                </c:pt>
                <c:pt idx="2">
                  <c:v>662632.32925170194</c:v>
                </c:pt>
                <c:pt idx="3">
                  <c:v>351.71622443400003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4B-4D5C-91B3-E9D9BC7F7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366777</c:v>
                </c:pt>
                <c:pt idx="1">
                  <c:v>7674</c:v>
                </c:pt>
                <c:pt idx="2">
                  <c:v>1111406</c:v>
                </c:pt>
                <c:pt idx="3">
                  <c:v>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D2-4DFE-A5AC-8D64481D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1268060.801853773</c:v>
                </c:pt>
                <c:pt idx="1">
                  <c:v>4892734.0419444162</c:v>
                </c:pt>
                <c:pt idx="2">
                  <c:v>540146.41634470399</c:v>
                </c:pt>
                <c:pt idx="3">
                  <c:v>6215260.1761543173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3D-4256-AC8C-4D35F2896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2259449.5304313018</c:v>
                </c:pt>
                <c:pt idx="1">
                  <c:v>10656514.556685692</c:v>
                </c:pt>
                <c:pt idx="2">
                  <c:v>0</c:v>
                </c:pt>
                <c:pt idx="3">
                  <c:v>237.34918021499999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6F-4173-9207-540FB5CF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13579185.481773347</v>
      </c>
      <c r="H4" s="5"/>
      <c r="I4" s="1">
        <v>1485898</v>
      </c>
      <c r="J4" s="5"/>
      <c r="K4" s="3">
        <v>815031.20646667201</v>
      </c>
    </row>
    <row r="5" spans="1:11" x14ac:dyDescent="0.35">
      <c r="E5" s="6" t="s">
        <v>7</v>
      </c>
      <c r="F5" s="6"/>
      <c r="G5" s="2">
        <v>12916201.43629721</v>
      </c>
      <c r="H5" s="4">
        <f>G5/G4</f>
        <v>0.95117644969456916</v>
      </c>
      <c r="I5">
        <v>374451</v>
      </c>
      <c r="J5" s="4">
        <f>I5/I4</f>
        <v>0.25200316576238746</v>
      </c>
      <c r="K5" s="2">
        <v>194324.14772774599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12650157.825673996</v>
      </c>
      <c r="H7" s="4">
        <f>G7/G5</f>
        <v>0.97940233342323257</v>
      </c>
      <c r="I7">
        <v>366777</v>
      </c>
      <c r="J7" s="4">
        <f>I7/I5</f>
        <v>0.97950599677928485</v>
      </c>
      <c r="K7" s="2">
        <v>133971.37904838601</v>
      </c>
    </row>
    <row r="8" spans="1:11" x14ac:dyDescent="0.35">
      <c r="F8" t="s">
        <v>10</v>
      </c>
      <c r="G8" s="2">
        <f>G5-G7</f>
        <v>266043.61062321439</v>
      </c>
      <c r="H8" s="4">
        <f>1-H7</f>
        <v>2.0597666576767426E-2</v>
      </c>
      <c r="I8">
        <f>I5-I7</f>
        <v>7674</v>
      </c>
      <c r="J8" s="4">
        <f>1-J7</f>
        <v>2.0494003220715151E-2</v>
      </c>
      <c r="K8" s="2">
        <f>K5-K7</f>
        <v>60352.768679359986</v>
      </c>
    </row>
    <row r="9" spans="1:11" x14ac:dyDescent="0.35">
      <c r="E9" s="6" t="s">
        <v>11</v>
      </c>
      <c r="F9" s="6"/>
      <c r="G9" s="2">
        <v>662632.32925170194</v>
      </c>
      <c r="H9" s="4">
        <f>1-H5-H10</f>
        <v>4.8797649177199982E-2</v>
      </c>
      <c r="I9">
        <v>1111406</v>
      </c>
      <c r="J9" s="4">
        <f>1-J5-J10</f>
        <v>0.74796924149571509</v>
      </c>
      <c r="K9" s="2">
        <v>619858.04776729795</v>
      </c>
    </row>
    <row r="10" spans="1:11" x14ac:dyDescent="0.35">
      <c r="E10" s="6" t="s">
        <v>12</v>
      </c>
      <c r="F10" s="6"/>
      <c r="G10" s="2">
        <v>351.71622443400003</v>
      </c>
      <c r="H10" s="4">
        <f>G10/G4</f>
        <v>2.5901128230856771E-5</v>
      </c>
      <c r="I10">
        <v>41</v>
      </c>
      <c r="J10" s="4">
        <f>I10/I4</f>
        <v>2.7592741897492292E-5</v>
      </c>
      <c r="K10" s="2">
        <v>849.01097162799999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3429726.8901681351</v>
      </c>
      <c r="H13" s="5">
        <f>G13/G5</f>
        <v>0.26553680717071271</v>
      </c>
      <c r="I13" s="1">
        <f>I14+I15</f>
        <v>101835</v>
      </c>
      <c r="J13" s="5">
        <f>I13/I5</f>
        <v>0.27195814672680807</v>
      </c>
      <c r="K13" s="3">
        <f>K14+K15</f>
        <v>16362.404779322</v>
      </c>
    </row>
    <row r="14" spans="1:11" x14ac:dyDescent="0.35">
      <c r="E14" s="6" t="s">
        <v>15</v>
      </c>
      <c r="F14" s="6"/>
      <c r="G14" s="2">
        <v>3429726.8901681351</v>
      </c>
      <c r="H14" s="4">
        <f>G14/G7</f>
        <v>0.27112127274865844</v>
      </c>
      <c r="I14">
        <v>101835</v>
      </c>
      <c r="J14" s="4">
        <f>I14/I7</f>
        <v>0.27764827129291098</v>
      </c>
      <c r="K14" s="2">
        <v>16362.404779322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1268060.801853773</v>
      </c>
      <c r="H18" s="4">
        <f>G18/G5</f>
        <v>9.8175985262219476E-2</v>
      </c>
      <c r="I18">
        <v>38907</v>
      </c>
      <c r="J18" s="4">
        <f>I18/I5</f>
        <v>0.10390411562527541</v>
      </c>
      <c r="K18" s="2">
        <v>13362.457319167999</v>
      </c>
    </row>
    <row r="19" spans="2:11" x14ac:dyDescent="0.35">
      <c r="E19" s="6" t="s">
        <v>20</v>
      </c>
      <c r="F19" s="6"/>
      <c r="G19" s="2">
        <v>4892734.0419444162</v>
      </c>
      <c r="H19" s="4">
        <f>G19/G5</f>
        <v>0.37880595669519501</v>
      </c>
      <c r="I19">
        <v>135188</v>
      </c>
      <c r="J19" s="4">
        <f>I19/I5</f>
        <v>0.36102988107923334</v>
      </c>
      <c r="K19" s="2">
        <v>87448.533286863007</v>
      </c>
    </row>
    <row r="20" spans="2:11" x14ac:dyDescent="0.35">
      <c r="E20" s="6" t="s">
        <v>21</v>
      </c>
      <c r="F20" s="6"/>
      <c r="G20" s="2">
        <v>6755406.5924990214</v>
      </c>
      <c r="H20" s="4">
        <f>1-H18-H19</f>
        <v>0.5230180580425855</v>
      </c>
      <c r="I20">
        <v>200356</v>
      </c>
      <c r="J20" s="4">
        <f>1-J18-J19</f>
        <v>0.53506600329549125</v>
      </c>
      <c r="K20" s="2">
        <v>93513.157121715005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540146.41634470399</v>
      </c>
      <c r="H22" s="4">
        <f>G22/G20</f>
        <v>7.9957647100688894E-2</v>
      </c>
      <c r="I22">
        <v>18431</v>
      </c>
      <c r="J22" s="4">
        <f>I22/I20</f>
        <v>9.1991255565094132E-2</v>
      </c>
      <c r="K22" s="2">
        <v>9695.7350100149997</v>
      </c>
    </row>
    <row r="23" spans="2:11" x14ac:dyDescent="0.35">
      <c r="F23" t="s">
        <v>24</v>
      </c>
      <c r="G23" s="2">
        <f>G20-G22</f>
        <v>6215260.1761543173</v>
      </c>
      <c r="H23" s="4">
        <f>1-H22</f>
        <v>0.92004235289931113</v>
      </c>
      <c r="I23">
        <f>I20-I22</f>
        <v>181925</v>
      </c>
      <c r="J23" s="4">
        <f>1-J22</f>
        <v>0.90800874443490587</v>
      </c>
      <c r="K23" s="2">
        <f>K20-K22</f>
        <v>83817.422111699998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2259449.5304313018</v>
      </c>
      <c r="H26" s="4">
        <f>G26/G5</f>
        <v>0.17493142558784963</v>
      </c>
      <c r="I26">
        <v>71093</v>
      </c>
      <c r="J26" s="4">
        <f>I26/I5</f>
        <v>0.18985928732998444</v>
      </c>
      <c r="K26" s="2">
        <v>95967.159097997006</v>
      </c>
    </row>
    <row r="27" spans="2:11" x14ac:dyDescent="0.35">
      <c r="E27" s="6" t="s">
        <v>27</v>
      </c>
      <c r="F27" s="6"/>
      <c r="G27" s="2">
        <v>10656514.556685692</v>
      </c>
      <c r="H27" s="4">
        <f>G27/G5</f>
        <v>0.8250501983298798</v>
      </c>
      <c r="I27">
        <v>303324</v>
      </c>
      <c r="J27" s="4">
        <f>I27/I5</f>
        <v>0.81004991307273844</v>
      </c>
      <c r="K27" s="2">
        <v>98182.640523352005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237.34918021499999</v>
      </c>
      <c r="H29" s="4">
        <f>G29/G5</f>
        <v>1.8376082270442105E-5</v>
      </c>
      <c r="I29">
        <v>34</v>
      </c>
      <c r="J29" s="4">
        <f>I29/I5</f>
        <v>9.0799597277080316E-5</v>
      </c>
      <c r="K29" s="2">
        <v>174.34810639700001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14818224.900399426</v>
      </c>
      <c r="H4" s="5"/>
      <c r="I4" s="1">
        <v>3831460</v>
      </c>
      <c r="J4" s="5"/>
      <c r="K4" s="3">
        <v>124452970.97311455</v>
      </c>
    </row>
    <row r="5" spans="1:11" x14ac:dyDescent="0.35">
      <c r="E5" s="6" t="s">
        <v>7</v>
      </c>
      <c r="F5" s="6"/>
      <c r="G5" s="2">
        <v>11786018.648354053</v>
      </c>
      <c r="H5" s="4">
        <f>G5/G4</f>
        <v>0.79537317914754824</v>
      </c>
      <c r="I5">
        <v>458945</v>
      </c>
      <c r="J5" s="4">
        <f>I5/I4</f>
        <v>0.11978332019647862</v>
      </c>
      <c r="K5" s="2">
        <v>1788215.227489827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11307723.187646789</v>
      </c>
      <c r="H7" s="4">
        <f>G7/G5</f>
        <v>0.95941840285701063</v>
      </c>
      <c r="I7">
        <v>445124</v>
      </c>
      <c r="J7" s="4">
        <f>I7/I5</f>
        <v>0.9698852803712863</v>
      </c>
      <c r="K7" s="2">
        <v>1338805.11154579</v>
      </c>
    </row>
    <row r="8" spans="1:11" x14ac:dyDescent="0.35">
      <c r="F8" t="s">
        <v>10</v>
      </c>
      <c r="G8" s="2">
        <f>G5-G7</f>
        <v>478295.46070726402</v>
      </c>
      <c r="H8" s="4">
        <f>1-H7</f>
        <v>4.0581597142989367E-2</v>
      </c>
      <c r="I8">
        <f>I5-I7</f>
        <v>13821</v>
      </c>
      <c r="J8" s="4">
        <f>1-J7</f>
        <v>3.0114719628713704E-2</v>
      </c>
      <c r="K8" s="2">
        <f>K5-K7</f>
        <v>449410.11594403698</v>
      </c>
    </row>
    <row r="9" spans="1:11" x14ac:dyDescent="0.35">
      <c r="E9" s="6" t="s">
        <v>11</v>
      </c>
      <c r="F9" s="6"/>
      <c r="G9" s="2">
        <v>2699246.6726252232</v>
      </c>
      <c r="H9" s="4">
        <f>1-H5-H10</f>
        <v>0.18215722131147205</v>
      </c>
      <c r="I9">
        <v>3347686</v>
      </c>
      <c r="J9" s="4">
        <f>1-J5-J10</f>
        <v>0.87373638247560981</v>
      </c>
      <c r="K9" s="2">
        <v>118369792.16235255</v>
      </c>
    </row>
    <row r="10" spans="1:11" x14ac:dyDescent="0.35">
      <c r="E10" s="6" t="s">
        <v>12</v>
      </c>
      <c r="F10" s="6"/>
      <c r="G10" s="2">
        <v>332959.57942014898</v>
      </c>
      <c r="H10" s="4">
        <f>G10/G4</f>
        <v>2.2469599540979705E-2</v>
      </c>
      <c r="I10">
        <v>24829</v>
      </c>
      <c r="J10" s="4">
        <f>I10/I4</f>
        <v>6.4802973279115533E-3</v>
      </c>
      <c r="K10" s="2">
        <v>4294963.5832721684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2270863.0157161648</v>
      </c>
      <c r="H13" s="5">
        <f>G13/G5</f>
        <v>0.19267431042401215</v>
      </c>
      <c r="I13" s="1">
        <f>I14+I15</f>
        <v>68706</v>
      </c>
      <c r="J13" s="5">
        <f>I13/I5</f>
        <v>0.14970421292311714</v>
      </c>
      <c r="K13" s="3">
        <f>K14+K15</f>
        <v>241198.80421008801</v>
      </c>
    </row>
    <row r="14" spans="1:11" x14ac:dyDescent="0.35">
      <c r="E14" s="6" t="s">
        <v>15</v>
      </c>
      <c r="F14" s="6"/>
      <c r="G14" s="2">
        <v>2270863.0157161648</v>
      </c>
      <c r="H14" s="4">
        <f>G14/G7</f>
        <v>0.20082407201097627</v>
      </c>
      <c r="I14">
        <v>68706</v>
      </c>
      <c r="J14" s="4">
        <f>I14/I7</f>
        <v>0.15435249503509135</v>
      </c>
      <c r="K14" s="2">
        <v>241198.80421008801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1323979.8757112869</v>
      </c>
      <c r="H18" s="4">
        <f>G18/G5</f>
        <v>0.11233478541086341</v>
      </c>
      <c r="I18">
        <v>45664</v>
      </c>
      <c r="J18" s="4">
        <f>I18/I5</f>
        <v>9.9497761169639057E-2</v>
      </c>
      <c r="K18" s="2">
        <v>195965.01577217199</v>
      </c>
    </row>
    <row r="19" spans="2:11" x14ac:dyDescent="0.35">
      <c r="E19" s="6" t="s">
        <v>20</v>
      </c>
      <c r="F19" s="6"/>
      <c r="G19" s="2">
        <v>5078199.4623382306</v>
      </c>
      <c r="H19" s="4">
        <f>G19/G5</f>
        <v>0.43086640313838409</v>
      </c>
      <c r="I19">
        <v>160826</v>
      </c>
      <c r="J19" s="4">
        <f>I19/I5</f>
        <v>0.3504254322413361</v>
      </c>
      <c r="K19" s="2">
        <v>265935.79798216198</v>
      </c>
    </row>
    <row r="20" spans="2:11" x14ac:dyDescent="0.35">
      <c r="E20" s="6" t="s">
        <v>21</v>
      </c>
      <c r="F20" s="6"/>
      <c r="G20" s="2">
        <v>5382665.4689804018</v>
      </c>
      <c r="H20" s="4">
        <f>1-H18-H19</f>
        <v>0.45679881145075252</v>
      </c>
      <c r="I20">
        <v>252389</v>
      </c>
      <c r="J20" s="4">
        <f>1-J18-J19</f>
        <v>0.55007680658902491</v>
      </c>
      <c r="K20" s="2">
        <v>1286589.0425707421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434066.089996</v>
      </c>
      <c r="H22" s="4">
        <f>G22/G20</f>
        <v>8.0641476327567851E-2</v>
      </c>
      <c r="I22">
        <v>24786</v>
      </c>
      <c r="J22" s="4">
        <f>I22/I20</f>
        <v>9.820554778536307E-2</v>
      </c>
      <c r="K22" s="2">
        <v>243798.773523382</v>
      </c>
    </row>
    <row r="23" spans="2:11" x14ac:dyDescent="0.35">
      <c r="F23" t="s">
        <v>24</v>
      </c>
      <c r="G23" s="2">
        <f>G20-G22</f>
        <v>4948599.3789844019</v>
      </c>
      <c r="H23" s="4">
        <f>1-H22</f>
        <v>0.9193585236724322</v>
      </c>
      <c r="I23">
        <f>I20-I22</f>
        <v>227603</v>
      </c>
      <c r="J23" s="4">
        <f>1-J22</f>
        <v>0.90179445221463694</v>
      </c>
      <c r="K23" s="2">
        <f>K20-K22</f>
        <v>1042790.2690473601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1644243.3241465529</v>
      </c>
      <c r="H26" s="4">
        <f>G26/G5</f>
        <v>0.13950795202383084</v>
      </c>
      <c r="I26">
        <v>61889</v>
      </c>
      <c r="J26" s="4">
        <f>I26/I5</f>
        <v>0.13485058122432972</v>
      </c>
      <c r="K26" s="2">
        <v>228167.78311029999</v>
      </c>
    </row>
    <row r="27" spans="2:11" x14ac:dyDescent="0.35">
      <c r="E27" s="6" t="s">
        <v>27</v>
      </c>
      <c r="F27" s="6"/>
      <c r="G27" s="2">
        <v>10131671.037334044</v>
      </c>
      <c r="H27" s="4">
        <f>G27/G5</f>
        <v>0.85963473668429635</v>
      </c>
      <c r="I27">
        <v>395944</v>
      </c>
      <c r="J27" s="4">
        <f>I27/I5</f>
        <v>0.86272647049210693</v>
      </c>
      <c r="K27" s="2">
        <v>1559492.9126153369</v>
      </c>
    </row>
    <row r="28" spans="2:11" x14ac:dyDescent="0.35">
      <c r="E28" s="6" t="s">
        <v>28</v>
      </c>
      <c r="F28" s="6"/>
      <c r="G28" s="2">
        <v>251.505571557</v>
      </c>
      <c r="H28" s="4">
        <f>G28/G5</f>
        <v>2.1339315595951767E-5</v>
      </c>
      <c r="I28">
        <v>23</v>
      </c>
      <c r="J28" s="4">
        <f>I28/I5</f>
        <v>5.0114937519746374E-5</v>
      </c>
      <c r="K28" s="2">
        <v>104.82353064</v>
      </c>
    </row>
    <row r="29" spans="2:11" x14ac:dyDescent="0.35">
      <c r="E29" s="6" t="s">
        <v>29</v>
      </c>
      <c r="F29" s="6"/>
      <c r="G29" s="2">
        <v>1570.6970865210001</v>
      </c>
      <c r="H29" s="4">
        <f>G29/G5</f>
        <v>1.3326782634442478E-4</v>
      </c>
      <c r="I29">
        <v>561</v>
      </c>
      <c r="J29" s="4">
        <f>I29/I5</f>
        <v>1.2223686934164225E-3</v>
      </c>
      <c r="K29" s="2">
        <v>242.371591728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12650157.825673996</v>
      </c>
    </row>
    <row r="3" spans="1:2" x14ac:dyDescent="0.35">
      <c r="A3" t="s">
        <v>32</v>
      </c>
      <c r="B3">
        <f>'NEWT - UK'!$G$8</f>
        <v>266043.61062321439</v>
      </c>
    </row>
    <row r="4" spans="1:2" x14ac:dyDescent="0.35">
      <c r="A4" t="s">
        <v>33</v>
      </c>
      <c r="B4">
        <f>'NEWT - UK'!$G$9</f>
        <v>662632.32925170194</v>
      </c>
    </row>
    <row r="5" spans="1:2" x14ac:dyDescent="0.35">
      <c r="A5" t="s">
        <v>34</v>
      </c>
      <c r="B5">
        <f>'NEWT - UK'!$G$10</f>
        <v>351.71622443400003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366777</v>
      </c>
    </row>
    <row r="16" spans="1:2" x14ac:dyDescent="0.35">
      <c r="A16" t="s">
        <v>32</v>
      </c>
      <c r="B16">
        <f>'NEWT - UK'!$I$8</f>
        <v>7674</v>
      </c>
    </row>
    <row r="17" spans="1:2" x14ac:dyDescent="0.35">
      <c r="A17" t="s">
        <v>33</v>
      </c>
      <c r="B17">
        <f>'NEWT - UK'!$I$9</f>
        <v>1111406</v>
      </c>
    </row>
    <row r="18" spans="1:2" x14ac:dyDescent="0.35">
      <c r="A18" t="s">
        <v>34</v>
      </c>
      <c r="B18">
        <f>'NEWT - UK'!$I$10</f>
        <v>41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1268060.801853773</v>
      </c>
    </row>
    <row r="28" spans="1:2" x14ac:dyDescent="0.35">
      <c r="A28" t="s">
        <v>37</v>
      </c>
      <c r="B28">
        <f>'NEWT - UK'!$G$19</f>
        <v>4892734.0419444162</v>
      </c>
    </row>
    <row r="29" spans="1:2" x14ac:dyDescent="0.35">
      <c r="A29" t="s">
        <v>38</v>
      </c>
      <c r="B29">
        <f>'NEWT - UK'!$G$22</f>
        <v>540146.41634470399</v>
      </c>
    </row>
    <row r="30" spans="1:2" x14ac:dyDescent="0.35">
      <c r="A30" t="s">
        <v>39</v>
      </c>
      <c r="B30">
        <f>'NEWT - UK'!$G$23</f>
        <v>6215260.1761543173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2259449.5304313018</v>
      </c>
    </row>
    <row r="41" spans="1:2" x14ac:dyDescent="0.35">
      <c r="A41" t="s">
        <v>42</v>
      </c>
      <c r="B41">
        <f>'NEWT - UK'!$G$27</f>
        <v>10656514.556685692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237.34918021499999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2026-05-05T15:51:51Z</dcterms:created>
  <dcterms:modified xsi:type="dcterms:W3CDTF">2026-05-05T15:51:51Z</dcterms:modified>
</cp:coreProperties>
</file>