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D56DEC77-6DA4-452E-A126-2C78C2606A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K23" i="5"/>
  <c r="J23" i="5"/>
  <c r="I23" i="5"/>
  <c r="H23" i="5"/>
  <c r="G23" i="5"/>
  <c r="J22" i="5"/>
  <c r="H22" i="5"/>
  <c r="J19" i="5"/>
  <c r="H19" i="5"/>
  <c r="J18" i="5"/>
  <c r="J20" i="5" s="1"/>
  <c r="H18" i="5"/>
  <c r="H20" i="5" s="1"/>
  <c r="J14" i="5"/>
  <c r="H14" i="5"/>
  <c r="K13" i="5"/>
  <c r="I13" i="5"/>
  <c r="J13" i="5" s="1"/>
  <c r="G13" i="5"/>
  <c r="H13" i="5" s="1"/>
  <c r="J10" i="5"/>
  <c r="H10" i="5"/>
  <c r="J9" i="5"/>
  <c r="H9" i="5"/>
  <c r="K8" i="5"/>
  <c r="I8" i="5"/>
  <c r="J15" i="5" s="1"/>
  <c r="H8" i="5"/>
  <c r="G8" i="5"/>
  <c r="H15" i="5" s="1"/>
  <c r="J7" i="5"/>
  <c r="J8" i="5" s="1"/>
  <c r="H7" i="5"/>
  <c r="J5" i="5"/>
  <c r="H5" i="5"/>
  <c r="J29" i="2"/>
  <c r="H29" i="2"/>
  <c r="J28" i="2"/>
  <c r="H28" i="2"/>
  <c r="J27" i="2"/>
  <c r="H27" i="2"/>
  <c r="J26" i="2"/>
  <c r="H26" i="2"/>
  <c r="K23" i="2"/>
  <c r="J23" i="2"/>
  <c r="I23" i="2"/>
  <c r="H23" i="2"/>
  <c r="G23" i="2"/>
  <c r="B30" i="3" s="1"/>
  <c r="J22" i="2"/>
  <c r="H22" i="2"/>
  <c r="J19" i="2"/>
  <c r="H19" i="2"/>
  <c r="J18" i="2"/>
  <c r="J20" i="2" s="1"/>
  <c r="H18" i="2"/>
  <c r="H20" i="2" s="1"/>
  <c r="J14" i="2"/>
  <c r="H14" i="2"/>
  <c r="K13" i="2"/>
  <c r="J13" i="2"/>
  <c r="I13" i="2"/>
  <c r="G13" i="2"/>
  <c r="H13" i="2" s="1"/>
  <c r="J10" i="2"/>
  <c r="H10" i="2"/>
  <c r="J9" i="2"/>
  <c r="H9" i="2"/>
  <c r="K8" i="2"/>
  <c r="J8" i="2"/>
  <c r="I8" i="2"/>
  <c r="B16" i="3" s="1"/>
  <c r="H8" i="2"/>
  <c r="G8" i="2"/>
  <c r="B3" i="3" s="1"/>
  <c r="J7" i="2"/>
  <c r="H7" i="2"/>
  <c r="J5" i="2"/>
  <c r="H5" i="2"/>
  <c r="J15" i="2" l="1"/>
  <c r="H1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<sst xmlns="http://schemas.openxmlformats.org/spreadsheetml/2006/main" count="82" uniqueCount="45">
  <si>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08 May 2026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</si>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</sst>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16808594.603917263</c:v>
                </c:pt>
                <c:pt idx="1">
                  <c:v>325104.23344250023</c:v>
                </c:pt>
                <c:pt idx="2">
                  <c:v>473126.94871669199</c:v>
                </c:pt>
                <c:pt idx="3">
                  <c:v>231.02852714599999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143-4984-9E4D-319BAFB51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479682</c:v>
                </c:pt>
                <c:pt idx="1">
                  <c:v>13302</c:v>
                </c:pt>
                <c:pt idx="2">
                  <c:v>1374855</c:v>
                </c:pt>
                <c:pt idx="3">
                  <c:v>2500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517-4C45-A9C5-110264539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7139849.7138708364</c:v>
                </c:pt>
                <c:pt idx="1">
                  <c:v>3310940.3472774448</c:v>
                </c:pt>
                <c:pt idx="2">
                  <c:v>160991.45581454001</c:v>
                </c:pt>
                <c:pt idx="3">
                  <c:v>6521917.320396943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791-45E6-9B53-948F4EAE9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7059537.1290767565</c:v>
                </c:pt>
                <c:pt idx="1">
                  <c:v>10061391.584839432</c:v>
                </c:pt>
                <c:pt idx="2">
                  <c:v>11865.391899966</c:v>
                </c:pt>
                <c:pt idx="3">
                  <c:v>904.73154361000002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C53-404E-BA31-B70553972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17607056.814603601</v>
      </c>
      <c r="H4" s="5"/>
      <c r="I4" s="1">
        <v>1870339</v>
      </c>
      <c r="J4" s="5"/>
      <c r="K4" s="3">
        <v>112210987.20229279</v>
      </c>
    </row>
    <row r="5" spans="1:11" x14ac:dyDescent="0.25">
      <c r="E5" s="6" t="s">
        <v>7</v>
      </c>
      <c r="F5" s="6"/>
      <c r="G5" s="2">
        <v>17133698.837359764</v>
      </c>
      <c r="H5" s="4">
        <f>G5/G4</f>
        <v>0.97311543989275795</v>
      </c>
      <c r="I5">
        <v>492984</v>
      </c>
      <c r="J5" s="4">
        <f>I5/I4</f>
        <v>0.26358002479764364</v>
      </c>
      <c r="K5" s="2">
        <v>728628.37132168596</v>
      </c>
    </row>
    <row r="6" spans="1:11" x14ac:dyDescent="0.25">
      <c r="F6" t="s">
        <v>8</v>
      </c>
    </row>
    <row r="7" spans="1:11" x14ac:dyDescent="0.25">
      <c r="F7" t="s">
        <v>9</v>
      </c>
      <c r="G7" s="2">
        <v>16808594.603917263</v>
      </c>
      <c r="H7" s="4">
        <f>G7/G5</f>
        <v>0.9810254495232742</v>
      </c>
      <c r="I7">
        <v>479682</v>
      </c>
      <c r="J7" s="4">
        <f>I7/I5</f>
        <v>0.97301737987439751</v>
      </c>
      <c r="K7" s="2">
        <v>635131.51395718101</v>
      </c>
    </row>
    <row r="8" spans="1:11" x14ac:dyDescent="0.25">
      <c r="F8" t="s">
        <v>10</v>
      </c>
      <c r="G8" s="2">
        <f>G5-G7</f>
        <v>325104.23344250023</v>
      </c>
      <c r="H8" s="4">
        <f>1-H7</f>
        <v>1.8974550476725804E-2</v>
      </c>
      <c r="I8">
        <f>I5-I7</f>
        <v>13302</v>
      </c>
      <c r="J8" s="4">
        <f>1-J7</f>
        <v>2.6982620125602486E-2</v>
      </c>
      <c r="K8" s="2">
        <f>K5-K7</f>
        <v>93496.857364504947</v>
      </c>
    </row>
    <row r="9" spans="1:11" x14ac:dyDescent="0.25">
      <c r="E9" s="6" t="s">
        <v>11</v>
      </c>
      <c r="F9" s="6"/>
      <c r="G9" s="2">
        <v>473126.94871669199</v>
      </c>
      <c r="H9" s="4">
        <f>1-H5-H10</f>
        <v>2.6871438747461215E-2</v>
      </c>
      <c r="I9">
        <v>1374855</v>
      </c>
      <c r="J9" s="4">
        <f>1-J5-J10</f>
        <v>0.73508331912022362</v>
      </c>
      <c r="K9" s="2">
        <v>111479602.39545675</v>
      </c>
    </row>
    <row r="10" spans="1:11" x14ac:dyDescent="0.25">
      <c r="E10" s="6" t="s">
        <v>12</v>
      </c>
      <c r="F10" s="6"/>
      <c r="G10" s="2">
        <v>231.02852714599999</v>
      </c>
      <c r="H10" s="4">
        <f>G10/G4</f>
        <v>1.3121359780834062E-5</v>
      </c>
      <c r="I10">
        <v>2500</v>
      </c>
      <c r="J10" s="4">
        <f>I10/I4</f>
        <v>1.3366560821327044E-3</v>
      </c>
      <c r="K10" s="2">
        <v>2756.4355143490002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9452115.9348024745</v>
      </c>
      <c r="H13" s="5">
        <f>G13/G5</f>
        <v>0.55166814968127509</v>
      </c>
      <c r="I13" s="1">
        <f>I14+I15</f>
        <v>286711</v>
      </c>
      <c r="J13" s="5">
        <f>I13/I5</f>
        <v>0.58158276942050857</v>
      </c>
      <c r="K13" s="3">
        <f>K14+K15</f>
        <v>23655.742654868998</v>
      </c>
    </row>
    <row r="14" spans="1:11" x14ac:dyDescent="0.25">
      <c r="E14" s="6" t="s">
        <v>15</v>
      </c>
      <c r="F14" s="6"/>
      <c r="G14" s="2">
        <v>9430212.7063051946</v>
      </c>
      <c r="H14" s="4">
        <f>G14/G7</f>
        <v>0.56103516852666979</v>
      </c>
      <c r="I14">
        <v>286312</v>
      </c>
      <c r="J14" s="4">
        <f>I14/I7</f>
        <v>0.59687876551548735</v>
      </c>
      <c r="K14" s="2">
        <v>23655.742654868998</v>
      </c>
    </row>
    <row r="15" spans="1:11" x14ac:dyDescent="0.25">
      <c r="E15" s="6" t="s">
        <v>16</v>
      </c>
      <c r="F15" s="6"/>
      <c r="G15" s="2">
        <v>21903.228497280001</v>
      </c>
      <c r="H15" s="4">
        <f>G15/G8</f>
        <v>6.737294148817638E-2</v>
      </c>
      <c r="I15">
        <v>399</v>
      </c>
      <c r="J15" s="4">
        <f>I15/I8</f>
        <v>2.9995489400090211E-2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7139849.7138708364</v>
      </c>
      <c r="H18" s="4">
        <f>G18/G5</f>
        <v>0.41671385622248158</v>
      </c>
      <c r="I18">
        <v>251683</v>
      </c>
      <c r="J18" s="4">
        <f>I18/I5</f>
        <v>0.51052975350112784</v>
      </c>
      <c r="K18" s="2">
        <v>57651.772765975998</v>
      </c>
    </row>
    <row r="19" spans="2:11" x14ac:dyDescent="0.25">
      <c r="E19" s="6" t="s">
        <v>20</v>
      </c>
      <c r="F19" s="6"/>
      <c r="G19" s="2">
        <v>3310940.3472774448</v>
      </c>
      <c r="H19" s="4">
        <f>G19/G5</f>
        <v>0.1932414231571522</v>
      </c>
      <c r="I19">
        <v>51659</v>
      </c>
      <c r="J19" s="4">
        <f>I19/I5</f>
        <v>0.10478839069827824</v>
      </c>
      <c r="K19" s="2">
        <v>14400.525459151</v>
      </c>
    </row>
    <row r="20" spans="2:11" x14ac:dyDescent="0.25">
      <c r="E20" s="6" t="s">
        <v>21</v>
      </c>
      <c r="F20" s="6"/>
      <c r="G20" s="2">
        <v>6682908.7762114834</v>
      </c>
      <c r="H20" s="4">
        <f>1-H18-H19</f>
        <v>0.39004472062036621</v>
      </c>
      <c r="I20">
        <v>189642</v>
      </c>
      <c r="J20" s="4">
        <f>1-J18-J19</f>
        <v>0.38468185580059394</v>
      </c>
      <c r="K20" s="2">
        <v>656576.07309655903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160991.45581454001</v>
      </c>
      <c r="H22" s="4">
        <f>G22/G20</f>
        <v>2.4090027442482235E-2</v>
      </c>
      <c r="I22">
        <v>10832</v>
      </c>
      <c r="J22" s="4">
        <f>I22/I20</f>
        <v>5.7118148933253184E-2</v>
      </c>
      <c r="K22" s="2">
        <v>56739.448778990998</v>
      </c>
    </row>
    <row r="23" spans="2:11" x14ac:dyDescent="0.25">
      <c r="F23" t="s">
        <v>24</v>
      </c>
      <c r="G23" s="2">
        <f>G20-G22</f>
        <v>6521917.320396943</v>
      </c>
      <c r="H23" s="4">
        <f>1-H22</f>
        <v>0.97590997255751777</v>
      </c>
      <c r="I23">
        <f>I20-I22</f>
        <v>178810</v>
      </c>
      <c r="J23" s="4">
        <f>1-J22</f>
        <v>0.94288185106674682</v>
      </c>
      <c r="K23" s="2">
        <f>K20-K22</f>
        <v>599836.62431756803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7059537.1290767565</v>
      </c>
      <c r="H26" s="4">
        <f>G26/G5</f>
        <v>0.41202645126944487</v>
      </c>
      <c r="I26">
        <v>230246</v>
      </c>
      <c r="J26" s="4">
        <f>I26/I5</f>
        <v>0.467045583629489</v>
      </c>
      <c r="K26" s="2">
        <v>152964.82291029301</v>
      </c>
    </row>
    <row r="27" spans="2:11" x14ac:dyDescent="0.25">
      <c r="E27" s="6" t="s">
        <v>27</v>
      </c>
      <c r="F27" s="6"/>
      <c r="G27" s="2">
        <v>10061391.584839432</v>
      </c>
      <c r="H27" s="4">
        <f>G27/G5</f>
        <v>0.58722822668627306</v>
      </c>
      <c r="I27">
        <v>261874</v>
      </c>
      <c r="J27" s="4">
        <f>I27/I5</f>
        <v>0.53120182399428784</v>
      </c>
      <c r="K27" s="2">
        <v>575663.54841139296</v>
      </c>
    </row>
    <row r="28" spans="2:11" x14ac:dyDescent="0.25">
      <c r="E28" s="6" t="s">
        <v>28</v>
      </c>
      <c r="F28" s="6"/>
      <c r="G28" s="2">
        <v>11865.391899966</v>
      </c>
      <c r="H28" s="4">
        <f>G28/G5</f>
        <v>6.9251782773803038E-4</v>
      </c>
      <c r="I28">
        <v>841</v>
      </c>
      <c r="J28" s="4">
        <f>I28/I5</f>
        <v>1.7059377180598154E-3</v>
      </c>
      <c r="K28" s="2">
        <v>0</v>
      </c>
    </row>
    <row r="29" spans="2:11" x14ac:dyDescent="0.25">
      <c r="E29" s="6" t="s">
        <v>29</v>
      </c>
      <c r="F29" s="6"/>
      <c r="G29" s="2">
        <v>904.73154361000002</v>
      </c>
      <c r="H29" s="4">
        <f>G29/G5</f>
        <v>5.2804216544138562E-5</v>
      </c>
      <c r="I29">
        <v>23</v>
      </c>
      <c r="J29" s="4">
        <f>I29/I5</f>
        <v>4.6654658163348099E-5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14233568.381854502</v>
      </c>
      <c r="H4" s="5"/>
      <c r="I4" s="1">
        <v>2394790</v>
      </c>
      <c r="J4" s="5"/>
      <c r="K4" s="3">
        <v>238791372.96530002</v>
      </c>
    </row>
    <row r="5" spans="1:11" x14ac:dyDescent="0.25">
      <c r="E5" s="6" t="s">
        <v>7</v>
      </c>
      <c r="F5" s="6"/>
      <c r="G5" s="2">
        <v>11858936.19379621</v>
      </c>
      <c r="H5" s="4">
        <f>G5/G4</f>
        <v>0.83316676996574068</v>
      </c>
      <c r="I5">
        <v>374537</v>
      </c>
      <c r="J5" s="4">
        <f>I5/I4</f>
        <v>0.15639659427340186</v>
      </c>
      <c r="K5" s="2">
        <v>12200602.124726936</v>
      </c>
    </row>
    <row r="6" spans="1:11" x14ac:dyDescent="0.25">
      <c r="F6" t="s">
        <v>8</v>
      </c>
    </row>
    <row r="7" spans="1:11" x14ac:dyDescent="0.25">
      <c r="F7" t="s">
        <v>9</v>
      </c>
      <c r="G7" s="2">
        <v>11355989.727941148</v>
      </c>
      <c r="H7" s="4">
        <f>G7/G5</f>
        <v>0.9575892426069238</v>
      </c>
      <c r="I7">
        <v>358768</v>
      </c>
      <c r="J7" s="4">
        <f>I7/I5</f>
        <v>0.95789735059553527</v>
      </c>
      <c r="K7" s="2">
        <v>11666058.171566008</v>
      </c>
    </row>
    <row r="8" spans="1:11" x14ac:dyDescent="0.25">
      <c r="F8" t="s">
        <v>10</v>
      </c>
      <c r="G8" s="2">
        <f>G5-G7</f>
        <v>502946.46585506201</v>
      </c>
      <c r="H8" s="4">
        <f>1-H7</f>
        <v>4.2410757393076204E-2</v>
      </c>
      <c r="I8">
        <f>I5-I7</f>
        <v>15769</v>
      </c>
      <c r="J8" s="4">
        <f>1-J7</f>
        <v>4.2102649404464731E-2</v>
      </c>
      <c r="K8" s="2">
        <f>K5-K7</f>
        <v>534543.95316092856</v>
      </c>
    </row>
    <row r="9" spans="1:11" x14ac:dyDescent="0.25">
      <c r="E9" s="6" t="s">
        <v>11</v>
      </c>
      <c r="F9" s="6"/>
      <c r="G9" s="2">
        <v>2275971.7304608012</v>
      </c>
      <c r="H9" s="4">
        <f>1-H5-H10</f>
        <v>0.15990169642647709</v>
      </c>
      <c r="I9">
        <v>1726874</v>
      </c>
      <c r="J9" s="4">
        <f>1-J5-J10</f>
        <v>0.72109621302911742</v>
      </c>
      <c r="K9" s="2">
        <v>225260929.10503113</v>
      </c>
    </row>
    <row r="10" spans="1:11" x14ac:dyDescent="0.25">
      <c r="E10" s="6" t="s">
        <v>12</v>
      </c>
      <c r="F10" s="6"/>
      <c r="G10" s="2">
        <v>98660.457597490997</v>
      </c>
      <c r="H10" s="4">
        <f>G10/G4</f>
        <v>6.9315336077822283E-3</v>
      </c>
      <c r="I10">
        <v>293379</v>
      </c>
      <c r="J10" s="4">
        <f>I10/I4</f>
        <v>0.12250719269748078</v>
      </c>
      <c r="K10" s="2">
        <v>1329841.735541966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5746250.1465435121</v>
      </c>
      <c r="H13" s="5">
        <f>G13/G5</f>
        <v>0.48455022041096402</v>
      </c>
      <c r="I13" s="1">
        <f>I14+I15</f>
        <v>167045</v>
      </c>
      <c r="J13" s="5">
        <f>I13/I5</f>
        <v>0.44600399960484544</v>
      </c>
      <c r="K13" s="3">
        <f>K14+K15</f>
        <v>2290258.1017131782</v>
      </c>
    </row>
    <row r="14" spans="1:11" x14ac:dyDescent="0.25">
      <c r="E14" s="6" t="s">
        <v>15</v>
      </c>
      <c r="F14" s="6"/>
      <c r="G14" s="2">
        <v>5732160.2501132945</v>
      </c>
      <c r="H14" s="4">
        <f>G14/G7</f>
        <v>0.50476976357326631</v>
      </c>
      <c r="I14">
        <v>166768</v>
      </c>
      <c r="J14" s="4">
        <f>I14/I7</f>
        <v>0.46483521384292914</v>
      </c>
      <c r="K14" s="2">
        <v>2207627.4462951901</v>
      </c>
    </row>
    <row r="15" spans="1:11" x14ac:dyDescent="0.25">
      <c r="E15" s="6" t="s">
        <v>16</v>
      </c>
      <c r="F15" s="6"/>
      <c r="G15" s="2">
        <v>14089.896430217999</v>
      </c>
      <c r="H15" s="4">
        <f>G15/G8</f>
        <v>2.8014704122164752E-2</v>
      </c>
      <c r="I15">
        <v>277</v>
      </c>
      <c r="J15" s="4">
        <f>I15/I8</f>
        <v>1.7566110723571563E-2</v>
      </c>
      <c r="K15" s="2">
        <v>82630.655417988004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4926487.1272768993</v>
      </c>
      <c r="H18" s="4">
        <f>G18/G5</f>
        <v>0.41542403523969568</v>
      </c>
      <c r="I18">
        <v>158645</v>
      </c>
      <c r="J18" s="4">
        <f>I18/I5</f>
        <v>0.42357630888270048</v>
      </c>
      <c r="K18" s="2">
        <v>1531587.7107941171</v>
      </c>
    </row>
    <row r="19" spans="2:11" x14ac:dyDescent="0.25">
      <c r="E19" s="6" t="s">
        <v>20</v>
      </c>
      <c r="F19" s="6"/>
      <c r="G19" s="2">
        <v>2057101.884651582</v>
      </c>
      <c r="H19" s="4">
        <f>G19/G5</f>
        <v>0.1734642847414693</v>
      </c>
      <c r="I19">
        <v>51343</v>
      </c>
      <c r="J19" s="4">
        <f>I19/I5</f>
        <v>0.13708391961274854</v>
      </c>
      <c r="K19" s="2">
        <v>3356423.1044132239</v>
      </c>
    </row>
    <row r="20" spans="2:11" x14ac:dyDescent="0.25">
      <c r="E20" s="6" t="s">
        <v>21</v>
      </c>
      <c r="F20" s="6"/>
      <c r="G20" s="2">
        <v>4875245.8366777292</v>
      </c>
      <c r="H20" s="4">
        <f>1-H18-H19</f>
        <v>0.41111168001883508</v>
      </c>
      <c r="I20">
        <v>164509</v>
      </c>
      <c r="J20" s="4">
        <f>1-J18-J19</f>
        <v>0.43933977150455095</v>
      </c>
      <c r="K20" s="2">
        <v>7263862.5771510722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197370.58319284901</v>
      </c>
      <c r="H22" s="4">
        <f>G22/G20</f>
        <v>4.0484231935132238E-2</v>
      </c>
      <c r="I22">
        <v>11327</v>
      </c>
      <c r="J22" s="4">
        <f>I22/I20</f>
        <v>6.8853375803147543E-2</v>
      </c>
      <c r="K22" s="2">
        <v>3571018.2568654739</v>
      </c>
    </row>
    <row r="23" spans="2:11" x14ac:dyDescent="0.25">
      <c r="F23" t="s">
        <v>24</v>
      </c>
      <c r="G23" s="2">
        <f>G20-G22</f>
        <v>4677875.2534848806</v>
      </c>
      <c r="H23" s="4">
        <f>1-H22</f>
        <v>0.95951576806486771</v>
      </c>
      <c r="I23">
        <f>I20-I22</f>
        <v>153182</v>
      </c>
      <c r="J23" s="4">
        <f>1-J22</f>
        <v>0.93114662419685246</v>
      </c>
      <c r="K23" s="2">
        <f>K20-K22</f>
        <v>3692844.3202855983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5906750.0742451902</v>
      </c>
      <c r="H26" s="4">
        <f>G26/G5</f>
        <v>0.49808431192463964</v>
      </c>
      <c r="I26">
        <v>178372</v>
      </c>
      <c r="J26" s="4">
        <f>I26/I5</f>
        <v>0.47624667255838543</v>
      </c>
      <c r="K26" s="2">
        <v>2554114.6923621711</v>
      </c>
    </row>
    <row r="27" spans="2:11" x14ac:dyDescent="0.25">
      <c r="E27" s="6" t="s">
        <v>27</v>
      </c>
      <c r="F27" s="6"/>
      <c r="G27" s="2">
        <v>5913313.6835669102</v>
      </c>
      <c r="H27" s="4">
        <f>G27/G5</f>
        <v>0.49863778562704086</v>
      </c>
      <c r="I27">
        <v>194887</v>
      </c>
      <c r="J27" s="4">
        <f>I27/I5</f>
        <v>0.52034111449603115</v>
      </c>
      <c r="K27" s="2">
        <v>9645001.8035306614</v>
      </c>
    </row>
    <row r="28" spans="2:11" x14ac:dyDescent="0.25">
      <c r="E28" s="6" t="s">
        <v>28</v>
      </c>
      <c r="F28" s="6"/>
      <c r="G28" s="2">
        <v>35671.842719617001</v>
      </c>
      <c r="H28" s="4">
        <f>G28/G5</f>
        <v>3.0080137152840138E-3</v>
      </c>
      <c r="I28">
        <v>1172</v>
      </c>
      <c r="J28" s="4">
        <f>I28/I5</f>
        <v>3.1291968483754609E-3</v>
      </c>
      <c r="K28" s="2">
        <v>18.643009770999999</v>
      </c>
    </row>
    <row r="29" spans="2:11" x14ac:dyDescent="0.25">
      <c r="E29" s="6" t="s">
        <v>29</v>
      </c>
      <c r="F29" s="6"/>
      <c r="G29" s="2">
        <v>3200.5932644929999</v>
      </c>
      <c r="H29" s="4">
        <f>G29/G5</f>
        <v>2.6988873303554267E-4</v>
      </c>
      <c r="I29">
        <v>97</v>
      </c>
      <c r="J29" s="4">
        <f>I29/I5</f>
        <v>2.589864285771499E-4</v>
      </c>
      <c r="K29" s="2">
        <v>1466.985824331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16808594.603917263</v>
      </c>
    </row>
    <row r="3" spans="1:2" x14ac:dyDescent="0.25">
      <c r="A3" t="s">
        <v>32</v>
      </c>
      <c r="B3">
        <f>'NEWT - EU'!$G$8</f>
        <v>325104.23344250023</v>
      </c>
    </row>
    <row r="4" spans="1:2" x14ac:dyDescent="0.25">
      <c r="A4" t="s">
        <v>33</v>
      </c>
      <c r="B4">
        <f>'NEWT - EU'!$G$9</f>
        <v>473126.94871669199</v>
      </c>
    </row>
    <row r="5" spans="1:2" x14ac:dyDescent="0.25">
      <c r="A5" t="s">
        <v>34</v>
      </c>
      <c r="B5">
        <f>'NEWT - EU'!$G$10</f>
        <v>231.02852714599999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479682</v>
      </c>
    </row>
    <row r="16" spans="1:2" x14ac:dyDescent="0.25">
      <c r="A16" t="s">
        <v>32</v>
      </c>
      <c r="B16">
        <f>'NEWT - EU'!$I$8</f>
        <v>13302</v>
      </c>
    </row>
    <row r="17" spans="1:2" x14ac:dyDescent="0.25">
      <c r="A17" t="s">
        <v>33</v>
      </c>
      <c r="B17">
        <f>'NEWT - EU'!$I$9</f>
        <v>1374855</v>
      </c>
    </row>
    <row r="18" spans="1:2" x14ac:dyDescent="0.25">
      <c r="A18" t="s">
        <v>34</v>
      </c>
      <c r="B18">
        <f>'NEWT - EU'!$I$10</f>
        <v>2500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7139849.7138708364</v>
      </c>
    </row>
    <row r="28" spans="1:2" x14ac:dyDescent="0.25">
      <c r="A28" t="s">
        <v>37</v>
      </c>
      <c r="B28">
        <f>'NEWT - EU'!$G$19</f>
        <v>3310940.3472774448</v>
      </c>
    </row>
    <row r="29" spans="1:2" x14ac:dyDescent="0.25">
      <c r="A29" t="s">
        <v>38</v>
      </c>
      <c r="B29">
        <f>'NEWT - EU'!$G$22</f>
        <v>160991.45581454001</v>
      </c>
    </row>
    <row r="30" spans="1:2" x14ac:dyDescent="0.25">
      <c r="A30" t="s">
        <v>39</v>
      </c>
      <c r="B30">
        <f>'NEWT - EU'!$G$23</f>
        <v>6521917.320396943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7059537.1290767565</v>
      </c>
    </row>
    <row r="41" spans="1:2" x14ac:dyDescent="0.25">
      <c r="A41" t="s">
        <v>42</v>
      </c>
      <c r="B41">
        <f>'NEWT - EU'!$G$27</f>
        <v>10061391.584839432</v>
      </c>
    </row>
    <row r="42" spans="1:2" x14ac:dyDescent="0.25">
      <c r="A42" t="s">
        <v>43</v>
      </c>
      <c r="B42">
        <f>'NEWT - EU'!$G$28</f>
        <v>11865.391899966</v>
      </c>
    </row>
    <row r="43" spans="1:2" x14ac:dyDescent="0.25">
      <c r="A43" t="s">
        <v>44</v>
      </c>
      <c r="B43">
        <f>'NEWT - EU'!$G$29</f>
        <v>904.73154361000002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2026-05-12T10:15:02Z</dcterms:created>
  <dcterms:modified xsi:type="dcterms:W3CDTF">2026-05-12T10:15:02Z</dcterms:modified>
</cp:coreProperties>
</file>