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1C4989EB-0B24-4D8F-816F-237F8B9D2E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I23" i="5"/>
  <c r="H23" i="5"/>
  <c r="G23" i="5"/>
  <c r="J22" i="5"/>
  <c r="J23" i="5" s="1"/>
  <c r="H22" i="5"/>
  <c r="J19" i="5"/>
  <c r="H19" i="5"/>
  <c r="J18" i="5"/>
  <c r="J20" i="5" s="1"/>
  <c r="H18" i="5"/>
  <c r="H20" i="5" s="1"/>
  <c r="J14" i="5"/>
  <c r="H14" i="5"/>
  <c r="K13" i="5"/>
  <c r="I13" i="5"/>
  <c r="J13" i="5" s="1"/>
  <c r="G13" i="5"/>
  <c r="H13" i="5" s="1"/>
  <c r="J10" i="5"/>
  <c r="H10" i="5"/>
  <c r="H9" i="5"/>
  <c r="K8" i="5"/>
  <c r="I8" i="5"/>
  <c r="J15" i="5" s="1"/>
  <c r="G8" i="5"/>
  <c r="H15" i="5" s="1"/>
  <c r="J7" i="5"/>
  <c r="J8" i="5" s="1"/>
  <c r="H7" i="5"/>
  <c r="H8" i="5" s="1"/>
  <c r="J5" i="5"/>
  <c r="J9" i="5" s="1"/>
  <c r="H5" i="5"/>
  <c r="J29" i="2"/>
  <c r="H29" i="2"/>
  <c r="J28" i="2"/>
  <c r="H28" i="2"/>
  <c r="J27" i="2"/>
  <c r="H27" i="2"/>
  <c r="J26" i="2"/>
  <c r="H26" i="2"/>
  <c r="K23" i="2"/>
  <c r="J23" i="2"/>
  <c r="I23" i="2"/>
  <c r="H23" i="2"/>
  <c r="G23" i="2"/>
  <c r="B30" i="3" s="1"/>
  <c r="J22" i="2"/>
  <c r="H22" i="2"/>
  <c r="J19" i="2"/>
  <c r="H19" i="2"/>
  <c r="J18" i="2"/>
  <c r="J20" i="2" s="1"/>
  <c r="H18" i="2"/>
  <c r="H20" i="2" s="1"/>
  <c r="J14" i="2"/>
  <c r="H14" i="2"/>
  <c r="K13" i="2"/>
  <c r="J13" i="2"/>
  <c r="I13" i="2"/>
  <c r="G13" i="2"/>
  <c r="H13" i="2" s="1"/>
  <c r="J10" i="2"/>
  <c r="H10" i="2"/>
  <c r="J9" i="2"/>
  <c r="H9" i="2"/>
  <c r="K8" i="2"/>
  <c r="I8" i="2"/>
  <c r="B16" i="3" s="1"/>
  <c r="G8" i="2"/>
  <c r="B3" i="3" s="1"/>
  <c r="J7" i="2"/>
  <c r="J8" i="2" s="1"/>
  <c r="H7" i="2"/>
  <c r="H8" i="2" s="1"/>
  <c r="J5" i="2"/>
  <c r="H5" i="2"/>
  <c r="H15" i="2" l="1"/>
  <c r="J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<sst xmlns="http://schemas.openxmlformats.org/spreadsheetml/2006/main" count="82" uniqueCount="45">
  <si>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07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</si>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</sst>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17797083.926460449</c:v>
                </c:pt>
                <c:pt idx="1">
                  <c:v>490645.49981772155</c:v>
                </c:pt>
                <c:pt idx="2">
                  <c:v>598453.89427814097</c:v>
                </c:pt>
                <c:pt idx="3">
                  <c:v>484.19514377399997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72B-4B8C-9658-38BE83C5C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489147</c:v>
                </c:pt>
                <c:pt idx="1">
                  <c:v>21876</c:v>
                </c:pt>
                <c:pt idx="2">
                  <c:v>1360569</c:v>
                </c:pt>
                <c:pt idx="3">
                  <c:v>4416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327-40C0-B460-090BFF1A8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8730683.7645929977</c:v>
                </c:pt>
                <c:pt idx="1">
                  <c:v>3056573.1323647811</c:v>
                </c:pt>
                <c:pt idx="2">
                  <c:v>175785.29316803499</c:v>
                </c:pt>
                <c:pt idx="3">
                  <c:v>6324687.2361523565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578-4E46-B3F7-310C1A6CB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8913329.8218353093</c:v>
                </c:pt>
                <c:pt idx="1">
                  <c:v>9361471.8728517834</c:v>
                </c:pt>
                <c:pt idx="2">
                  <c:v>12368.228880102</c:v>
                </c:pt>
                <c:pt idx="3">
                  <c:v>559.50271097400002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8BE-45D5-AFDB-1D790308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18886667.515700083</v>
      </c>
      <c r="H4" s="5"/>
      <c r="I4" s="1">
        <v>1876008</v>
      </c>
      <c r="J4" s="5"/>
      <c r="K4" s="3">
        <v>136814468.93901953</v>
      </c>
    </row>
    <row r="5" spans="1:11" x14ac:dyDescent="0.35">
      <c r="E5" s="6" t="s">
        <v>7</v>
      </c>
      <c r="F5" s="6"/>
      <c r="G5" s="2">
        <v>18287729.42627817</v>
      </c>
      <c r="H5" s="4">
        <f>G5/G4</f>
        <v>0.96828778348938327</v>
      </c>
      <c r="I5">
        <v>511023</v>
      </c>
      <c r="J5" s="4">
        <f>I5/I4</f>
        <v>0.27239915821254496</v>
      </c>
      <c r="K5" s="2">
        <v>639315.18222908594</v>
      </c>
    </row>
    <row r="6" spans="1:11" x14ac:dyDescent="0.35">
      <c r="F6" t="s">
        <v>8</v>
      </c>
    </row>
    <row r="7" spans="1:11" x14ac:dyDescent="0.35">
      <c r="F7" t="s">
        <v>9</v>
      </c>
      <c r="G7" s="2">
        <v>17797083.926460449</v>
      </c>
      <c r="H7" s="4">
        <f>G7/G5</f>
        <v>0.973170780889141</v>
      </c>
      <c r="I7">
        <v>489147</v>
      </c>
      <c r="J7" s="4">
        <f>I7/I5</f>
        <v>0.95719175066484286</v>
      </c>
      <c r="K7" s="2">
        <v>623536.39212483796</v>
      </c>
    </row>
    <row r="8" spans="1:11" x14ac:dyDescent="0.35">
      <c r="F8" t="s">
        <v>10</v>
      </c>
      <c r="G8" s="2">
        <f>G5-G7</f>
        <v>490645.49981772155</v>
      </c>
      <c r="H8" s="4">
        <f>1-H7</f>
        <v>2.6829219110859004E-2</v>
      </c>
      <c r="I8">
        <f>I5-I7</f>
        <v>21876</v>
      </c>
      <c r="J8" s="4">
        <f>1-J7</f>
        <v>4.2808249335157145E-2</v>
      </c>
      <c r="K8" s="2">
        <f>K5-K7</f>
        <v>15778.790104247979</v>
      </c>
    </row>
    <row r="9" spans="1:11" x14ac:dyDescent="0.35">
      <c r="E9" s="6" t="s">
        <v>11</v>
      </c>
      <c r="F9" s="6"/>
      <c r="G9" s="2">
        <v>598453.89427814097</v>
      </c>
      <c r="H9" s="4">
        <f>1-H5-H10</f>
        <v>3.1686579635113336E-2</v>
      </c>
      <c r="I9">
        <v>1360569</v>
      </c>
      <c r="J9" s="4">
        <f>1-J5-J10</f>
        <v>0.72524690726265562</v>
      </c>
      <c r="K9" s="2">
        <v>136174223.79400918</v>
      </c>
    </row>
    <row r="10" spans="1:11" x14ac:dyDescent="0.35">
      <c r="E10" s="6" t="s">
        <v>12</v>
      </c>
      <c r="F10" s="6"/>
      <c r="G10" s="2">
        <v>484.19514377399997</v>
      </c>
      <c r="H10" s="4">
        <f>G10/G4</f>
        <v>2.5636875503394069E-5</v>
      </c>
      <c r="I10">
        <v>4416</v>
      </c>
      <c r="J10" s="4">
        <f>I10/I4</f>
        <v>2.353934524799468E-3</v>
      </c>
      <c r="K10" s="2">
        <v>929.96278123800005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10417119.294546133</v>
      </c>
      <c r="H13" s="5">
        <f>G13/G5</f>
        <v>0.56962343720907593</v>
      </c>
      <c r="I13" s="1">
        <f>I14+I15</f>
        <v>308140</v>
      </c>
      <c r="J13" s="5">
        <f>I13/I5</f>
        <v>0.60298655833494774</v>
      </c>
      <c r="K13" s="3">
        <f>K14+K15</f>
        <v>-4348.7212701090011</v>
      </c>
    </row>
    <row r="14" spans="1:11" x14ac:dyDescent="0.35">
      <c r="E14" s="6" t="s">
        <v>15</v>
      </c>
      <c r="F14" s="6"/>
      <c r="G14" s="2">
        <v>10378835.943092676</v>
      </c>
      <c r="H14" s="4">
        <f>G14/G7</f>
        <v>0.58317620942729675</v>
      </c>
      <c r="I14">
        <v>305988</v>
      </c>
      <c r="J14" s="4">
        <f>I14/I7</f>
        <v>0.62555428122834245</v>
      </c>
      <c r="K14" s="2">
        <v>-9787.6212701090008</v>
      </c>
    </row>
    <row r="15" spans="1:11" x14ac:dyDescent="0.35">
      <c r="E15" s="6" t="s">
        <v>16</v>
      </c>
      <c r="F15" s="6"/>
      <c r="G15" s="2">
        <v>38283.351453456999</v>
      </c>
      <c r="H15" s="4">
        <f>G15/G8</f>
        <v>7.8026500737659973E-2</v>
      </c>
      <c r="I15">
        <v>2152</v>
      </c>
      <c r="J15" s="4">
        <f>I15/I8</f>
        <v>9.8372645821905288E-2</v>
      </c>
      <c r="K15" s="2">
        <v>5438.9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8730683.7645929977</v>
      </c>
      <c r="H18" s="4">
        <f>G18/G5</f>
        <v>0.47740665673058486</v>
      </c>
      <c r="I18">
        <v>276624</v>
      </c>
      <c r="J18" s="4">
        <f>I18/I5</f>
        <v>0.54131418742404935</v>
      </c>
      <c r="K18" s="2">
        <v>7845.2473209890004</v>
      </c>
    </row>
    <row r="19" spans="2:11" x14ac:dyDescent="0.35">
      <c r="E19" s="6" t="s">
        <v>20</v>
      </c>
      <c r="F19" s="6"/>
      <c r="G19" s="2">
        <v>3056573.1323647811</v>
      </c>
      <c r="H19" s="4">
        <f>G19/G5</f>
        <v>0.16713792407562103</v>
      </c>
      <c r="I19">
        <v>55173</v>
      </c>
      <c r="J19" s="4">
        <f>I19/I5</f>
        <v>0.1079657862757645</v>
      </c>
      <c r="K19" s="2">
        <v>575.28002145599999</v>
      </c>
    </row>
    <row r="20" spans="2:11" x14ac:dyDescent="0.35">
      <c r="E20" s="6" t="s">
        <v>21</v>
      </c>
      <c r="F20" s="6"/>
      <c r="G20" s="2">
        <v>6500472.5293203918</v>
      </c>
      <c r="H20" s="4">
        <f>1-H18-H19</f>
        <v>0.3554554191937942</v>
      </c>
      <c r="I20">
        <v>179226</v>
      </c>
      <c r="J20" s="4">
        <f>1-J18-J19</f>
        <v>0.35072002630018617</v>
      </c>
      <c r="K20" s="2">
        <v>630894.65488664096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175785.29316803499</v>
      </c>
      <c r="H22" s="4">
        <f>G22/G20</f>
        <v>2.7041925394677868E-2</v>
      </c>
      <c r="I22">
        <v>14584</v>
      </c>
      <c r="J22" s="4">
        <f>I22/I20</f>
        <v>8.1372122348320003E-2</v>
      </c>
      <c r="K22" s="2">
        <v>78537.521278271</v>
      </c>
    </row>
    <row r="23" spans="2:11" x14ac:dyDescent="0.35">
      <c r="F23" t="s">
        <v>24</v>
      </c>
      <c r="G23" s="2">
        <f>G20-G22</f>
        <v>6324687.2361523565</v>
      </c>
      <c r="H23" s="4">
        <f>1-H22</f>
        <v>0.97295807460532213</v>
      </c>
      <c r="I23">
        <f>I20-I22</f>
        <v>164642</v>
      </c>
      <c r="J23" s="4">
        <f>1-J22</f>
        <v>0.91862787765167997</v>
      </c>
      <c r="K23" s="2">
        <f>K20-K22</f>
        <v>552357.13360836997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8913329.8218353093</v>
      </c>
      <c r="H26" s="4">
        <f>G26/G5</f>
        <v>0.4873940123494766</v>
      </c>
      <c r="I26">
        <v>266601</v>
      </c>
      <c r="J26" s="4">
        <f>I26/I5</f>
        <v>0.52170058881889858</v>
      </c>
      <c r="K26" s="2">
        <v>65948.071882859993</v>
      </c>
    </row>
    <row r="27" spans="2:11" x14ac:dyDescent="0.35">
      <c r="E27" s="6" t="s">
        <v>27</v>
      </c>
      <c r="F27" s="6"/>
      <c r="G27" s="2">
        <v>9361471.8728517834</v>
      </c>
      <c r="H27" s="4">
        <f>G27/G5</f>
        <v>0.51189908023245423</v>
      </c>
      <c r="I27">
        <v>243641</v>
      </c>
      <c r="J27" s="4">
        <f>I27/I5</f>
        <v>0.47677110423601288</v>
      </c>
      <c r="K27" s="2">
        <v>573367.11034622602</v>
      </c>
    </row>
    <row r="28" spans="2:11" x14ac:dyDescent="0.35">
      <c r="E28" s="6" t="s">
        <v>28</v>
      </c>
      <c r="F28" s="6"/>
      <c r="G28" s="2">
        <v>12368.228880102</v>
      </c>
      <c r="H28" s="4">
        <f>G28/G5</f>
        <v>6.7631298516095345E-4</v>
      </c>
      <c r="I28">
        <v>765</v>
      </c>
      <c r="J28" s="4">
        <f>I28/I5</f>
        <v>1.49699719973465E-3</v>
      </c>
      <c r="K28" s="2">
        <v>0</v>
      </c>
    </row>
    <row r="29" spans="2:11" x14ac:dyDescent="0.35">
      <c r="E29" s="6" t="s">
        <v>29</v>
      </c>
      <c r="F29" s="6"/>
      <c r="G29" s="2">
        <v>559.50271097400002</v>
      </c>
      <c r="H29" s="4">
        <f>G29/G5</f>
        <v>3.0594432908113476E-5</v>
      </c>
      <c r="I29">
        <v>16</v>
      </c>
      <c r="J29" s="4">
        <f>I29/I5</f>
        <v>3.1309745353927316E-5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18635629.57903577</v>
      </c>
      <c r="H4" s="5"/>
      <c r="I4" s="1">
        <v>3185284</v>
      </c>
      <c r="J4" s="5"/>
      <c r="K4" s="3">
        <v>263114558.87554681</v>
      </c>
    </row>
    <row r="5" spans="1:11" x14ac:dyDescent="0.35">
      <c r="E5" s="6" t="s">
        <v>7</v>
      </c>
      <c r="F5" s="6"/>
      <c r="G5" s="2">
        <v>15540558.712497627</v>
      </c>
      <c r="H5" s="4">
        <f>G5/G4</f>
        <v>0.83391648490266435</v>
      </c>
      <c r="I5">
        <v>468441</v>
      </c>
      <c r="J5" s="4">
        <f>I5/I4</f>
        <v>0.14706412363858293</v>
      </c>
      <c r="K5" s="2">
        <v>19635106.651704215</v>
      </c>
    </row>
    <row r="6" spans="1:11" x14ac:dyDescent="0.35">
      <c r="F6" t="s">
        <v>8</v>
      </c>
    </row>
    <row r="7" spans="1:11" x14ac:dyDescent="0.35">
      <c r="F7" t="s">
        <v>9</v>
      </c>
      <c r="G7" s="2">
        <v>14922740.7012471</v>
      </c>
      <c r="H7" s="4">
        <f>G7/G5</f>
        <v>0.96024480054544747</v>
      </c>
      <c r="I7">
        <v>444669</v>
      </c>
      <c r="J7" s="4">
        <f>I7/I5</f>
        <v>0.94925294754302036</v>
      </c>
      <c r="K7" s="2">
        <v>19041268.783857964</v>
      </c>
    </row>
    <row r="8" spans="1:11" x14ac:dyDescent="0.35">
      <c r="F8" t="s">
        <v>10</v>
      </c>
      <c r="G8" s="2">
        <f>G5-G7</f>
        <v>617818.01125052758</v>
      </c>
      <c r="H8" s="4">
        <f>1-H7</f>
        <v>3.9755199454552526E-2</v>
      </c>
      <c r="I8">
        <f>I5-I7</f>
        <v>23772</v>
      </c>
      <c r="J8" s="4">
        <f>1-J7</f>
        <v>5.0747052456979636E-2</v>
      </c>
      <c r="K8" s="2">
        <f>K5-K7</f>
        <v>593837.86784625053</v>
      </c>
    </row>
    <row r="9" spans="1:11" x14ac:dyDescent="0.35">
      <c r="E9" s="6" t="s">
        <v>11</v>
      </c>
      <c r="F9" s="6"/>
      <c r="G9" s="2">
        <v>2936530.1048688102</v>
      </c>
      <c r="H9" s="4">
        <f>1-H5-H10</f>
        <v>0.15757611474378469</v>
      </c>
      <c r="I9">
        <v>1932690</v>
      </c>
      <c r="J9" s="4">
        <f>1-J5-J10</f>
        <v>0.60675594389699639</v>
      </c>
      <c r="K9" s="2">
        <v>242141373.29251921</v>
      </c>
    </row>
    <row r="10" spans="1:11" x14ac:dyDescent="0.35">
      <c r="E10" s="6" t="s">
        <v>12</v>
      </c>
      <c r="F10" s="6"/>
      <c r="G10" s="2">
        <v>158540.761669334</v>
      </c>
      <c r="H10" s="4">
        <f>G10/G4</f>
        <v>8.5074003535509785E-3</v>
      </c>
      <c r="I10">
        <v>784153</v>
      </c>
      <c r="J10" s="4">
        <f>I10/I4</f>
        <v>0.24617993246442074</v>
      </c>
      <c r="K10" s="2">
        <v>1338078.9313233939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7983187.4677813239</v>
      </c>
      <c r="H13" s="5">
        <f>G13/G5</f>
        <v>0.51370015811344616</v>
      </c>
      <c r="I13" s="1">
        <f>I14+I15</f>
        <v>203546</v>
      </c>
      <c r="J13" s="5">
        <f>I13/I5</f>
        <v>0.43451790086691816</v>
      </c>
      <c r="K13" s="3">
        <f>K14+K15</f>
        <v>4433526.2996397633</v>
      </c>
    </row>
    <row r="14" spans="1:11" x14ac:dyDescent="0.35">
      <c r="E14" s="6" t="s">
        <v>15</v>
      </c>
      <c r="F14" s="6"/>
      <c r="G14" s="2">
        <v>7956063.3909624945</v>
      </c>
      <c r="H14" s="4">
        <f>G14/G7</f>
        <v>0.53315028051768021</v>
      </c>
      <c r="I14">
        <v>202133</v>
      </c>
      <c r="J14" s="4">
        <f>I14/I7</f>
        <v>0.45456957872035153</v>
      </c>
      <c r="K14" s="2">
        <v>4335831.8303292561</v>
      </c>
    </row>
    <row r="15" spans="1:11" x14ac:dyDescent="0.35">
      <c r="E15" s="6" t="s">
        <v>16</v>
      </c>
      <c r="F15" s="6"/>
      <c r="G15" s="2">
        <v>27124.076818828999</v>
      </c>
      <c r="H15" s="4">
        <f>G15/G8</f>
        <v>4.3903020509109242E-2</v>
      </c>
      <c r="I15">
        <v>1413</v>
      </c>
      <c r="J15" s="4">
        <f>I15/I8</f>
        <v>5.9439676930843011E-2</v>
      </c>
      <c r="K15" s="2">
        <v>97694.469310507004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7129690.1038375245</v>
      </c>
      <c r="H18" s="4">
        <f>G18/G5</f>
        <v>0.45877952239283837</v>
      </c>
      <c r="I18">
        <v>194594</v>
      </c>
      <c r="J18" s="4">
        <f>I18/I5</f>
        <v>0.4154077034247643</v>
      </c>
      <c r="K18" s="2">
        <v>4247633.70614109</v>
      </c>
    </row>
    <row r="19" spans="2:11" x14ac:dyDescent="0.35">
      <c r="E19" s="6" t="s">
        <v>20</v>
      </c>
      <c r="F19" s="6"/>
      <c r="G19" s="2">
        <v>2264462.1547447741</v>
      </c>
      <c r="H19" s="4">
        <f>G19/G5</f>
        <v>0.14571304652796729</v>
      </c>
      <c r="I19">
        <v>62997</v>
      </c>
      <c r="J19" s="4">
        <f>I19/I5</f>
        <v>0.13448225069966122</v>
      </c>
      <c r="K19" s="2">
        <v>4956429.35338144</v>
      </c>
    </row>
    <row r="20" spans="2:11" x14ac:dyDescent="0.35">
      <c r="E20" s="6" t="s">
        <v>21</v>
      </c>
      <c r="F20" s="6"/>
      <c r="G20" s="2">
        <v>6140842.9135996792</v>
      </c>
      <c r="H20" s="4">
        <f>1-H18-H19</f>
        <v>0.39550743107919434</v>
      </c>
      <c r="I20">
        <v>210641</v>
      </c>
      <c r="J20" s="4">
        <f>1-J18-J19</f>
        <v>0.45011004587557446</v>
      </c>
      <c r="K20" s="2">
        <v>9279312.5356053449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485645.960143445</v>
      </c>
      <c r="H22" s="4">
        <f>G22/G20</f>
        <v>7.9084576332008119E-2</v>
      </c>
      <c r="I22">
        <v>34042</v>
      </c>
      <c r="J22" s="4">
        <f>I22/I20</f>
        <v>0.16161146215599054</v>
      </c>
      <c r="K22" s="2">
        <v>4469120.8711346621</v>
      </c>
    </row>
    <row r="23" spans="2:11" x14ac:dyDescent="0.35">
      <c r="F23" t="s">
        <v>24</v>
      </c>
      <c r="G23" s="2">
        <f>G20-G22</f>
        <v>5655196.9534562342</v>
      </c>
      <c r="H23" s="4">
        <f>1-H22</f>
        <v>0.92091542366799184</v>
      </c>
      <c r="I23">
        <f>I20-I22</f>
        <v>176599</v>
      </c>
      <c r="J23" s="4">
        <f>1-J22</f>
        <v>0.83838853784400946</v>
      </c>
      <c r="K23" s="2">
        <f>K20-K22</f>
        <v>4810191.6644706829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8596118.9092045613</v>
      </c>
      <c r="H26" s="4">
        <f>G26/G5</f>
        <v>0.55314091779027297</v>
      </c>
      <c r="I26">
        <v>251467</v>
      </c>
      <c r="J26" s="4">
        <f>I26/I5</f>
        <v>0.53681680296985101</v>
      </c>
      <c r="K26" s="2">
        <v>6453465.0334544061</v>
      </c>
    </row>
    <row r="27" spans="2:11" x14ac:dyDescent="0.35">
      <c r="E27" s="6" t="s">
        <v>27</v>
      </c>
      <c r="F27" s="6"/>
      <c r="G27" s="2">
        <v>6909261.8758673426</v>
      </c>
      <c r="H27" s="4">
        <f>G27/G5</f>
        <v>0.44459546170054709</v>
      </c>
      <c r="I27">
        <v>215732</v>
      </c>
      <c r="J27" s="4">
        <f>I27/I5</f>
        <v>0.46053184926169999</v>
      </c>
      <c r="K27" s="2">
        <v>13179718.711372748</v>
      </c>
    </row>
    <row r="28" spans="2:11" x14ac:dyDescent="0.35">
      <c r="E28" s="6" t="s">
        <v>28</v>
      </c>
      <c r="F28" s="6"/>
      <c r="G28" s="2">
        <v>31440.201016958999</v>
      </c>
      <c r="H28" s="4">
        <f>G28/G5</f>
        <v>2.0231062215076588E-3</v>
      </c>
      <c r="I28">
        <v>1113</v>
      </c>
      <c r="J28" s="4">
        <f>I28/I5</f>
        <v>2.375966236943393E-3</v>
      </c>
      <c r="K28" s="2">
        <v>54.29</v>
      </c>
    </row>
    <row r="29" spans="2:11" x14ac:dyDescent="0.35">
      <c r="E29" s="6" t="s">
        <v>29</v>
      </c>
      <c r="F29" s="6"/>
      <c r="G29" s="2">
        <v>3737.7264087650001</v>
      </c>
      <c r="H29" s="4">
        <f>G29/G5</f>
        <v>2.4051428767224065E-4</v>
      </c>
      <c r="I29">
        <v>121</v>
      </c>
      <c r="J29" s="4">
        <f>I29/I5</f>
        <v>2.5830360707111461E-4</v>
      </c>
      <c r="K29" s="2">
        <v>1868.616877061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EU'!$G$7</f>
        <v>17797083.926460449</v>
      </c>
    </row>
    <row r="3" spans="1:2" x14ac:dyDescent="0.35">
      <c r="A3" t="s">
        <v>32</v>
      </c>
      <c r="B3">
        <f>'NEWT - EU'!$G$8</f>
        <v>490645.49981772155</v>
      </c>
    </row>
    <row r="4" spans="1:2" x14ac:dyDescent="0.35">
      <c r="A4" t="s">
        <v>33</v>
      </c>
      <c r="B4">
        <f>'NEWT - EU'!$G$9</f>
        <v>598453.89427814097</v>
      </c>
    </row>
    <row r="5" spans="1:2" x14ac:dyDescent="0.35">
      <c r="A5" t="s">
        <v>34</v>
      </c>
      <c r="B5">
        <f>'NEWT - EU'!$G$10</f>
        <v>484.19514377399997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EU'!$I$7</f>
        <v>489147</v>
      </c>
    </row>
    <row r="16" spans="1:2" x14ac:dyDescent="0.35">
      <c r="A16" t="s">
        <v>32</v>
      </c>
      <c r="B16">
        <f>'NEWT - EU'!$I$8</f>
        <v>21876</v>
      </c>
    </row>
    <row r="17" spans="1:2" x14ac:dyDescent="0.35">
      <c r="A17" t="s">
        <v>33</v>
      </c>
      <c r="B17">
        <f>'NEWT - EU'!$I$9</f>
        <v>1360569</v>
      </c>
    </row>
    <row r="18" spans="1:2" x14ac:dyDescent="0.35">
      <c r="A18" t="s">
        <v>34</v>
      </c>
      <c r="B18">
        <f>'NEWT - EU'!$I$10</f>
        <v>4416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EU'!$G$18</f>
        <v>8730683.7645929977</v>
      </c>
    </row>
    <row r="28" spans="1:2" x14ac:dyDescent="0.35">
      <c r="A28" t="s">
        <v>37</v>
      </c>
      <c r="B28">
        <f>'NEWT - EU'!$G$19</f>
        <v>3056573.1323647811</v>
      </c>
    </row>
    <row r="29" spans="1:2" x14ac:dyDescent="0.35">
      <c r="A29" t="s">
        <v>38</v>
      </c>
      <c r="B29">
        <f>'NEWT - EU'!$G$22</f>
        <v>175785.29316803499</v>
      </c>
    </row>
    <row r="30" spans="1:2" x14ac:dyDescent="0.35">
      <c r="A30" t="s">
        <v>39</v>
      </c>
      <c r="B30">
        <f>'NEWT - EU'!$G$23</f>
        <v>6324687.2361523565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EU'!$G$26</f>
        <v>8913329.8218353093</v>
      </c>
    </row>
    <row r="41" spans="1:2" x14ac:dyDescent="0.35">
      <c r="A41" t="s">
        <v>42</v>
      </c>
      <c r="B41">
        <f>'NEWT - EU'!$G$27</f>
        <v>9361471.8728517834</v>
      </c>
    </row>
    <row r="42" spans="1:2" x14ac:dyDescent="0.35">
      <c r="A42" t="s">
        <v>43</v>
      </c>
      <c r="B42">
        <f>'NEWT - EU'!$G$28</f>
        <v>12368.228880102</v>
      </c>
    </row>
    <row r="43" spans="1:2" x14ac:dyDescent="0.35">
      <c r="A43" t="s">
        <v>44</v>
      </c>
      <c r="B43">
        <f>'NEWT - EU'!$G$29</f>
        <v>559.50271097400002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2026-08-13T12:33:02Z</dcterms:created>
  <dcterms:modified xsi:type="dcterms:W3CDTF">2026-08-13T12:33:02Z</dcterms:modified>
</cp:coreProperties>
</file>