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120FB0D9-3FEC-40C0-BF86-CACE6FBD91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20" i="5"/>
  <c r="J19" i="5"/>
  <c r="H19" i="5"/>
  <c r="J18" i="5"/>
  <c r="H18" i="5"/>
  <c r="H20" i="5" s="1"/>
  <c r="J14" i="5"/>
  <c r="H14" i="5"/>
  <c r="K13" i="5"/>
  <c r="I13" i="5"/>
  <c r="J13" i="5" s="1"/>
  <c r="H13" i="5"/>
  <c r="G13" i="5"/>
  <c r="J10" i="5"/>
  <c r="H10" i="5"/>
  <c r="K8" i="5"/>
  <c r="I8" i="5"/>
  <c r="J15" i="5" s="1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J23" i="2"/>
  <c r="I23" i="2"/>
  <c r="H23" i="2"/>
  <c r="G23" i="2"/>
  <c r="B30" i="3" s="1"/>
  <c r="J22" i="2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H9" i="2"/>
  <c r="K8" i="2"/>
  <c r="J8" i="2"/>
  <c r="I8" i="2"/>
  <c r="J15" i="2" s="1"/>
  <c r="G8" i="2"/>
  <c r="H15" i="2" s="1"/>
  <c r="J7" i="2"/>
  <c r="H7" i="2"/>
  <c r="H8" i="2" s="1"/>
  <c r="J5" i="2"/>
  <c r="J9" i="2" s="1"/>
  <c r="H5" i="2"/>
  <c r="B3" i="3" l="1"/>
  <c r="B16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<sst xmlns="http://schemas.openxmlformats.org/spreadsheetml/2006/main" count="82" uniqueCount="45">
  <si>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06 March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</si>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</sst>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18194745.445970256</c:v>
                </c:pt>
                <c:pt idx="1">
                  <c:v>569478.7496525012</c:v>
                </c:pt>
                <c:pt idx="2">
                  <c:v>701690.80334003002</c:v>
                </c:pt>
                <c:pt idx="3">
                  <c:v>513.49249714200005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0B7-4A2E-A87F-8710D45E7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512305</c:v>
                </c:pt>
                <c:pt idx="1">
                  <c:v>21329</c:v>
                </c:pt>
                <c:pt idx="2">
                  <c:v>1201134</c:v>
                </c:pt>
                <c:pt idx="3">
                  <c:v>5161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C2F-4292-984E-9BBCD979C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8408432.8488711994</c:v>
                </c:pt>
                <c:pt idx="1">
                  <c:v>2869722.7257782109</c:v>
                </c:pt>
                <c:pt idx="2">
                  <c:v>176692.92244425701</c:v>
                </c:pt>
                <c:pt idx="3">
                  <c:v>7309375.6985290889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D7D-4BDA-A357-DFA9B2911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8772421.2817233931</c:v>
                </c:pt>
                <c:pt idx="1">
                  <c:v>9980360.6279116515</c:v>
                </c:pt>
                <c:pt idx="2">
                  <c:v>11002.128065675</c:v>
                </c:pt>
                <c:pt idx="3">
                  <c:v>440.15792203500001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3A0-4B8A-97F0-9A250C971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19466428.491459928</v>
      </c>
      <c r="H4" s="5"/>
      <c r="I4" s="1">
        <v>1739929</v>
      </c>
      <c r="J4" s="5"/>
      <c r="K4" s="3">
        <v>783894.02790864697</v>
      </c>
    </row>
    <row r="5" spans="1:11" x14ac:dyDescent="0.35">
      <c r="E5" s="6" t="s">
        <v>7</v>
      </c>
      <c r="F5" s="6"/>
      <c r="G5" s="2">
        <v>18764224.195622757</v>
      </c>
      <c r="H5" s="4">
        <f>G5/G4</f>
        <v>0.96392742016619881</v>
      </c>
      <c r="I5">
        <v>533634</v>
      </c>
      <c r="J5" s="4">
        <f>I5/I4</f>
        <v>0.30669872161450268</v>
      </c>
      <c r="K5" s="2">
        <v>611567.75121530995</v>
      </c>
    </row>
    <row r="6" spans="1:11" x14ac:dyDescent="0.35">
      <c r="F6" t="s">
        <v>8</v>
      </c>
    </row>
    <row r="7" spans="1:11" x14ac:dyDescent="0.35">
      <c r="F7" t="s">
        <v>9</v>
      </c>
      <c r="G7" s="2">
        <v>18194745.445970256</v>
      </c>
      <c r="H7" s="4">
        <f>G7/G5</f>
        <v>0.96965082362502641</v>
      </c>
      <c r="I7">
        <v>512305</v>
      </c>
      <c r="J7" s="4">
        <f>I7/I5</f>
        <v>0.96003065771671225</v>
      </c>
      <c r="K7" s="2">
        <v>568646.83468491398</v>
      </c>
    </row>
    <row r="8" spans="1:11" x14ac:dyDescent="0.35">
      <c r="F8" t="s">
        <v>10</v>
      </c>
      <c r="G8" s="2">
        <f>G5-G7</f>
        <v>569478.7496525012</v>
      </c>
      <c r="H8" s="4">
        <f>1-H7</f>
        <v>3.0349176374973585E-2</v>
      </c>
      <c r="I8">
        <f>I5-I7</f>
        <v>21329</v>
      </c>
      <c r="J8" s="4">
        <f>1-J7</f>
        <v>3.9969342283287745E-2</v>
      </c>
      <c r="K8" s="2">
        <f>K5-K7</f>
        <v>42920.916530395974</v>
      </c>
    </row>
    <row r="9" spans="1:11" x14ac:dyDescent="0.35">
      <c r="E9" s="6" t="s">
        <v>11</v>
      </c>
      <c r="F9" s="6"/>
      <c r="G9" s="2">
        <v>701690.80334003002</v>
      </c>
      <c r="H9" s="4">
        <f>1-H5-H10</f>
        <v>3.6046201471824454E-2</v>
      </c>
      <c r="I9">
        <v>1201134</v>
      </c>
      <c r="J9" s="4">
        <f>1-J5-J10</f>
        <v>0.69033506539634659</v>
      </c>
      <c r="K9" s="2">
        <v>169329.66507923999</v>
      </c>
    </row>
    <row r="10" spans="1:11" x14ac:dyDescent="0.35">
      <c r="E10" s="6" t="s">
        <v>12</v>
      </c>
      <c r="F10" s="6"/>
      <c r="G10" s="2">
        <v>513.49249714200005</v>
      </c>
      <c r="H10" s="4">
        <f>G10/G4</f>
        <v>2.637836197673719E-5</v>
      </c>
      <c r="I10">
        <v>5161</v>
      </c>
      <c r="J10" s="4">
        <f>I10/I4</f>
        <v>2.9662129891507068E-3</v>
      </c>
      <c r="K10" s="2">
        <v>2996.6116140969998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9785898.757665772</v>
      </c>
      <c r="H13" s="5">
        <f>G13/G5</f>
        <v>0.52151896372825191</v>
      </c>
      <c r="I13" s="1">
        <f>I14+I15</f>
        <v>307953</v>
      </c>
      <c r="J13" s="5">
        <f>I13/I5</f>
        <v>0.57708654246168722</v>
      </c>
      <c r="K13" s="3">
        <f>K14+K15</f>
        <v>-46771.120376823004</v>
      </c>
    </row>
    <row r="14" spans="1:11" x14ac:dyDescent="0.35">
      <c r="E14" s="6" t="s">
        <v>15</v>
      </c>
      <c r="F14" s="6"/>
      <c r="G14" s="2">
        <v>9737637.6585095152</v>
      </c>
      <c r="H14" s="4">
        <f>G14/G7</f>
        <v>0.53518955169917981</v>
      </c>
      <c r="I14">
        <v>306657</v>
      </c>
      <c r="J14" s="4">
        <f>I14/I7</f>
        <v>0.59858287543553157</v>
      </c>
      <c r="K14" s="2">
        <v>-57460.400376823003</v>
      </c>
    </row>
    <row r="15" spans="1:11" x14ac:dyDescent="0.35">
      <c r="E15" s="6" t="s">
        <v>16</v>
      </c>
      <c r="F15" s="6"/>
      <c r="G15" s="2">
        <v>48261.099156256001</v>
      </c>
      <c r="H15" s="4">
        <f>G15/G8</f>
        <v>8.4746093134651937E-2</v>
      </c>
      <c r="I15">
        <v>1296</v>
      </c>
      <c r="J15" s="4">
        <f>I15/I8</f>
        <v>6.0762342350790005E-2</v>
      </c>
      <c r="K15" s="2">
        <v>10689.28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8408432.8488711994</v>
      </c>
      <c r="H18" s="4">
        <f>G18/G5</f>
        <v>0.44810980519155624</v>
      </c>
      <c r="I18">
        <v>278927</v>
      </c>
      <c r="J18" s="4">
        <f>I18/I5</f>
        <v>0.52269345656386212</v>
      </c>
      <c r="K18" s="2">
        <v>446.36164308000002</v>
      </c>
    </row>
    <row r="19" spans="2:11" x14ac:dyDescent="0.35">
      <c r="E19" s="6" t="s">
        <v>20</v>
      </c>
      <c r="F19" s="6"/>
      <c r="G19" s="2">
        <v>2869722.7257782109</v>
      </c>
      <c r="H19" s="4">
        <f>G19/G5</f>
        <v>0.15293585793158709</v>
      </c>
      <c r="I19">
        <v>48339</v>
      </c>
      <c r="J19" s="4">
        <f>I19/I5</f>
        <v>9.0584557955452616E-2</v>
      </c>
      <c r="K19" s="2">
        <v>-2818.608016527</v>
      </c>
    </row>
    <row r="20" spans="2:11" x14ac:dyDescent="0.35">
      <c r="E20" s="6" t="s">
        <v>21</v>
      </c>
      <c r="F20" s="6"/>
      <c r="G20" s="2">
        <v>7486068.6209733458</v>
      </c>
      <c r="H20" s="4">
        <f>1-H18-H19</f>
        <v>0.39895433687685672</v>
      </c>
      <c r="I20">
        <v>206368</v>
      </c>
      <c r="J20" s="4">
        <f>1-J18-J19</f>
        <v>0.38672198548068526</v>
      </c>
      <c r="K20" s="2">
        <v>613939.99758875696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176692.92244425701</v>
      </c>
      <c r="H22" s="4">
        <f>G22/G20</f>
        <v>2.3602899117064629E-2</v>
      </c>
      <c r="I22">
        <v>14605</v>
      </c>
      <c r="J22" s="4">
        <f>I22/I20</f>
        <v>7.0771631260660564E-2</v>
      </c>
      <c r="K22" s="2">
        <v>71144.722925416005</v>
      </c>
    </row>
    <row r="23" spans="2:11" x14ac:dyDescent="0.35">
      <c r="F23" t="s">
        <v>24</v>
      </c>
      <c r="G23" s="2">
        <f>G20-G22</f>
        <v>7309375.6985290889</v>
      </c>
      <c r="H23" s="4">
        <f>1-H22</f>
        <v>0.97639710088293541</v>
      </c>
      <c r="I23">
        <f>I20-I22</f>
        <v>191763</v>
      </c>
      <c r="J23" s="4">
        <f>1-J22</f>
        <v>0.92922836873933945</v>
      </c>
      <c r="K23" s="2">
        <f>K20-K22</f>
        <v>542795.274663341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8772421.2817233931</v>
      </c>
      <c r="H26" s="4">
        <f>G26/G5</f>
        <v>0.46750780582603507</v>
      </c>
      <c r="I26">
        <v>268371</v>
      </c>
      <c r="J26" s="4">
        <f>I26/I5</f>
        <v>0.5029121082989465</v>
      </c>
      <c r="K26" s="2">
        <v>38303.016575717003</v>
      </c>
    </row>
    <row r="27" spans="2:11" x14ac:dyDescent="0.35">
      <c r="E27" s="6" t="s">
        <v>27</v>
      </c>
      <c r="F27" s="6"/>
      <c r="G27" s="2">
        <v>9980360.6279116515</v>
      </c>
      <c r="H27" s="4">
        <f>G27/G5</f>
        <v>0.53188240152448352</v>
      </c>
      <c r="I27">
        <v>264501</v>
      </c>
      <c r="J27" s="4">
        <f>I27/I5</f>
        <v>0.49565994670504504</v>
      </c>
      <c r="K27" s="2">
        <v>573264.73463959305</v>
      </c>
    </row>
    <row r="28" spans="2:11" x14ac:dyDescent="0.35">
      <c r="E28" s="6" t="s">
        <v>28</v>
      </c>
      <c r="F28" s="6"/>
      <c r="G28" s="2">
        <v>11002.128065675</v>
      </c>
      <c r="H28" s="4">
        <f>G28/G5</f>
        <v>5.863353555667669E-4</v>
      </c>
      <c r="I28">
        <v>749</v>
      </c>
      <c r="J28" s="4">
        <f>I28/I5</f>
        <v>1.4035837296723973E-3</v>
      </c>
      <c r="K28" s="2">
        <v>0</v>
      </c>
    </row>
    <row r="29" spans="2:11" x14ac:dyDescent="0.35">
      <c r="E29" s="6" t="s">
        <v>29</v>
      </c>
      <c r="F29" s="6"/>
      <c r="G29" s="2">
        <v>440.15792203500001</v>
      </c>
      <c r="H29" s="4">
        <f>G29/G5</f>
        <v>2.3457293914537554E-5</v>
      </c>
      <c r="I29">
        <v>13</v>
      </c>
      <c r="J29" s="4">
        <f>I29/I5</f>
        <v>2.4361266336103023E-5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18337003.379367609</v>
      </c>
      <c r="H4" s="5"/>
      <c r="I4" s="1">
        <v>2971496</v>
      </c>
      <c r="J4" s="5"/>
      <c r="K4" s="3">
        <v>223922853.79483822</v>
      </c>
    </row>
    <row r="5" spans="1:11" x14ac:dyDescent="0.35">
      <c r="E5" s="6" t="s">
        <v>7</v>
      </c>
      <c r="F5" s="6"/>
      <c r="G5" s="2">
        <v>15489133.121276846</v>
      </c>
      <c r="H5" s="4">
        <f>G5/G4</f>
        <v>0.84469271237114329</v>
      </c>
      <c r="I5">
        <v>466093</v>
      </c>
      <c r="J5" s="4">
        <f>I5/I4</f>
        <v>0.15685466175959853</v>
      </c>
      <c r="K5" s="2">
        <v>20776597.425752569</v>
      </c>
    </row>
    <row r="6" spans="1:11" x14ac:dyDescent="0.35">
      <c r="F6" t="s">
        <v>8</v>
      </c>
    </row>
    <row r="7" spans="1:11" x14ac:dyDescent="0.35">
      <c r="F7" t="s">
        <v>9</v>
      </c>
      <c r="G7" s="2">
        <v>14814040.799463339</v>
      </c>
      <c r="H7" s="4">
        <f>G7/G5</f>
        <v>0.95641509976525685</v>
      </c>
      <c r="I7">
        <v>442082</v>
      </c>
      <c r="J7" s="4">
        <f>I7/I5</f>
        <v>0.94848452991141252</v>
      </c>
      <c r="K7" s="2">
        <v>20379498.654764947</v>
      </c>
    </row>
    <row r="8" spans="1:11" x14ac:dyDescent="0.35">
      <c r="F8" t="s">
        <v>10</v>
      </c>
      <c r="G8" s="2">
        <f>G5-G7</f>
        <v>675092.32181350701</v>
      </c>
      <c r="H8" s="4">
        <f>1-H7</f>
        <v>4.3584900234743151E-2</v>
      </c>
      <c r="I8">
        <f>I5-I7</f>
        <v>24011</v>
      </c>
      <c r="J8" s="4">
        <f>1-J7</f>
        <v>5.1515470088587478E-2</v>
      </c>
      <c r="K8" s="2">
        <f>K5-K7</f>
        <v>397098.77098762244</v>
      </c>
    </row>
    <row r="9" spans="1:11" x14ac:dyDescent="0.35">
      <c r="E9" s="6" t="s">
        <v>11</v>
      </c>
      <c r="F9" s="6"/>
      <c r="G9" s="2">
        <v>2706312.9837445351</v>
      </c>
      <c r="H9" s="4">
        <f>1-H5-H10</f>
        <v>0.14758752713050252</v>
      </c>
      <c r="I9">
        <v>1795896</v>
      </c>
      <c r="J9" s="4">
        <f>1-J5-J10</f>
        <v>0.60437436227408692</v>
      </c>
      <c r="K9" s="2">
        <v>201973828.18952429</v>
      </c>
    </row>
    <row r="10" spans="1:11" x14ac:dyDescent="0.35">
      <c r="E10" s="6" t="s">
        <v>12</v>
      </c>
      <c r="F10" s="6"/>
      <c r="G10" s="2">
        <v>141557.27434622901</v>
      </c>
      <c r="H10" s="4">
        <f>G10/G4</f>
        <v>7.7197604983541713E-3</v>
      </c>
      <c r="I10">
        <v>709507</v>
      </c>
      <c r="J10" s="4">
        <f>I10/I4</f>
        <v>0.23877097596631461</v>
      </c>
      <c r="K10" s="2">
        <v>1172428.1795613719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7181827.631703048</v>
      </c>
      <c r="H13" s="5">
        <f>G13/G5</f>
        <v>0.46366879124033344</v>
      </c>
      <c r="I13" s="1">
        <f>I14+I15</f>
        <v>192688</v>
      </c>
      <c r="J13" s="5">
        <f>I13/I5</f>
        <v>0.41341105744990808</v>
      </c>
      <c r="K13" s="3">
        <f>K14+K15</f>
        <v>5922256.2393197604</v>
      </c>
    </row>
    <row r="14" spans="1:11" x14ac:dyDescent="0.35">
      <c r="E14" s="6" t="s">
        <v>15</v>
      </c>
      <c r="F14" s="6"/>
      <c r="G14" s="2">
        <v>7152399.3903013356</v>
      </c>
      <c r="H14" s="4">
        <f>G14/G7</f>
        <v>0.48281218386818819</v>
      </c>
      <c r="I14">
        <v>191741</v>
      </c>
      <c r="J14" s="4">
        <f>I14/I7</f>
        <v>0.43372270302794502</v>
      </c>
      <c r="K14" s="2">
        <v>5909975.5048102988</v>
      </c>
    </row>
    <row r="15" spans="1:11" x14ac:dyDescent="0.35">
      <c r="E15" s="6" t="s">
        <v>16</v>
      </c>
      <c r="F15" s="6"/>
      <c r="G15" s="2">
        <v>29428.241401711999</v>
      </c>
      <c r="H15" s="4">
        <f>G15/G8</f>
        <v>4.3591432535713973E-2</v>
      </c>
      <c r="I15">
        <v>947</v>
      </c>
      <c r="J15" s="4">
        <f>I15/I8</f>
        <v>3.9440256549081669E-2</v>
      </c>
      <c r="K15" s="2">
        <v>12280.734509462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6425651.0942276521</v>
      </c>
      <c r="H18" s="4">
        <f>G18/G5</f>
        <v>0.41484898114801366</v>
      </c>
      <c r="I18">
        <v>183142</v>
      </c>
      <c r="J18" s="4">
        <f>I18/I5</f>
        <v>0.392930166297284</v>
      </c>
      <c r="K18" s="2">
        <v>3203740.751656225</v>
      </c>
    </row>
    <row r="19" spans="2:11" x14ac:dyDescent="0.35">
      <c r="E19" s="6" t="s">
        <v>20</v>
      </c>
      <c r="F19" s="6"/>
      <c r="G19" s="2">
        <v>2460674.1621550228</v>
      </c>
      <c r="H19" s="4">
        <f>G19/G5</f>
        <v>0.15886454993242238</v>
      </c>
      <c r="I19">
        <v>55769</v>
      </c>
      <c r="J19" s="4">
        <f>I19/I5</f>
        <v>0.11965208660074277</v>
      </c>
      <c r="K19" s="2">
        <v>5521059.5881920382</v>
      </c>
    </row>
    <row r="20" spans="2:11" x14ac:dyDescent="0.35">
      <c r="E20" s="6" t="s">
        <v>21</v>
      </c>
      <c r="F20" s="6"/>
      <c r="G20" s="2">
        <v>6602807.8648941712</v>
      </c>
      <c r="H20" s="4">
        <f>1-H18-H19</f>
        <v>0.42628646891956401</v>
      </c>
      <c r="I20">
        <v>227144</v>
      </c>
      <c r="J20" s="4">
        <f>1-J18-J19</f>
        <v>0.48741774710197328</v>
      </c>
      <c r="K20" s="2">
        <v>12041593.107075235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441074.51617094199</v>
      </c>
      <c r="H22" s="4">
        <f>G22/G20</f>
        <v>6.6801052703055058E-2</v>
      </c>
      <c r="I22">
        <v>33106</v>
      </c>
      <c r="J22" s="4">
        <f>I22/I20</f>
        <v>0.14574895220652978</v>
      </c>
      <c r="K22" s="2">
        <v>5912136.1533485698</v>
      </c>
    </row>
    <row r="23" spans="2:11" x14ac:dyDescent="0.35">
      <c r="F23" t="s">
        <v>24</v>
      </c>
      <c r="G23" s="2">
        <f>G20-G22</f>
        <v>6161733.348723229</v>
      </c>
      <c r="H23" s="4">
        <f>1-H22</f>
        <v>0.93319894729694497</v>
      </c>
      <c r="I23">
        <f>I20-I22</f>
        <v>194038</v>
      </c>
      <c r="J23" s="4">
        <f>1-J22</f>
        <v>0.85425104779347016</v>
      </c>
      <c r="K23" s="2">
        <f>K20-K22</f>
        <v>6129456.9537266651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8153304.0130274557</v>
      </c>
      <c r="H26" s="4">
        <f>G26/G5</f>
        <v>0.5263886590158855</v>
      </c>
      <c r="I26">
        <v>243537</v>
      </c>
      <c r="J26" s="4">
        <f>I26/I5</f>
        <v>0.52250731077274282</v>
      </c>
      <c r="K26" s="2">
        <v>3602727.7287357231</v>
      </c>
    </row>
    <row r="27" spans="2:11" x14ac:dyDescent="0.35">
      <c r="E27" s="6" t="s">
        <v>27</v>
      </c>
      <c r="F27" s="6"/>
      <c r="G27" s="2">
        <v>7301600.421757888</v>
      </c>
      <c r="H27" s="4">
        <f>G27/G5</f>
        <v>0.47140148932724651</v>
      </c>
      <c r="I27">
        <v>221377</v>
      </c>
      <c r="J27" s="4">
        <f>I27/I5</f>
        <v>0.47496315113078291</v>
      </c>
      <c r="K27" s="2">
        <v>17172645.156252623</v>
      </c>
    </row>
    <row r="28" spans="2:11" x14ac:dyDescent="0.35">
      <c r="E28" s="6" t="s">
        <v>28</v>
      </c>
      <c r="F28" s="6"/>
      <c r="G28" s="2">
        <v>31682.353843081</v>
      </c>
      <c r="H28" s="4">
        <f>G28/G5</f>
        <v>2.0454568757989513E-3</v>
      </c>
      <c r="I28">
        <v>1087</v>
      </c>
      <c r="J28" s="4">
        <f>I28/I5</f>
        <v>2.332152596155703E-3</v>
      </c>
      <c r="K28" s="2">
        <v>149.01986236600001</v>
      </c>
    </row>
    <row r="29" spans="2:11" x14ac:dyDescent="0.35">
      <c r="E29" s="6" t="s">
        <v>29</v>
      </c>
      <c r="F29" s="6"/>
      <c r="G29" s="2">
        <v>2546.3326484210002</v>
      </c>
      <c r="H29" s="4">
        <f>G29/G5</f>
        <v>1.6439478106900624E-4</v>
      </c>
      <c r="I29">
        <v>83</v>
      </c>
      <c r="J29" s="4">
        <f>I29/I5</f>
        <v>1.7807604920048144E-4</v>
      </c>
      <c r="K29" s="2">
        <v>1075.5209018549999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18194745.445970256</v>
      </c>
    </row>
    <row r="3" spans="1:2" x14ac:dyDescent="0.35">
      <c r="A3" t="s">
        <v>32</v>
      </c>
      <c r="B3">
        <f>'NEWT - EU'!$G$8</f>
        <v>569478.7496525012</v>
      </c>
    </row>
    <row r="4" spans="1:2" x14ac:dyDescent="0.35">
      <c r="A4" t="s">
        <v>33</v>
      </c>
      <c r="B4">
        <f>'NEWT - EU'!$G$9</f>
        <v>701690.80334003002</v>
      </c>
    </row>
    <row r="5" spans="1:2" x14ac:dyDescent="0.35">
      <c r="A5" t="s">
        <v>34</v>
      </c>
      <c r="B5">
        <f>'NEWT - EU'!$G$10</f>
        <v>513.49249714200005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512305</v>
      </c>
    </row>
    <row r="16" spans="1:2" x14ac:dyDescent="0.35">
      <c r="A16" t="s">
        <v>32</v>
      </c>
      <c r="B16">
        <f>'NEWT - EU'!$I$8</f>
        <v>21329</v>
      </c>
    </row>
    <row r="17" spans="1:2" x14ac:dyDescent="0.35">
      <c r="A17" t="s">
        <v>33</v>
      </c>
      <c r="B17">
        <f>'NEWT - EU'!$I$9</f>
        <v>1201134</v>
      </c>
    </row>
    <row r="18" spans="1:2" x14ac:dyDescent="0.35">
      <c r="A18" t="s">
        <v>34</v>
      </c>
      <c r="B18">
        <f>'NEWT - EU'!$I$10</f>
        <v>5161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8408432.8488711994</v>
      </c>
    </row>
    <row r="28" spans="1:2" x14ac:dyDescent="0.35">
      <c r="A28" t="s">
        <v>37</v>
      </c>
      <c r="B28">
        <f>'NEWT - EU'!$G$19</f>
        <v>2869722.7257782109</v>
      </c>
    </row>
    <row r="29" spans="1:2" x14ac:dyDescent="0.35">
      <c r="A29" t="s">
        <v>38</v>
      </c>
      <c r="B29">
        <f>'NEWT - EU'!$G$22</f>
        <v>176692.92244425701</v>
      </c>
    </row>
    <row r="30" spans="1:2" x14ac:dyDescent="0.35">
      <c r="A30" t="s">
        <v>39</v>
      </c>
      <c r="B30">
        <f>'NEWT - EU'!$G$23</f>
        <v>7309375.6985290889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8772421.2817233931</v>
      </c>
    </row>
    <row r="41" spans="1:2" x14ac:dyDescent="0.35">
      <c r="A41" t="s">
        <v>42</v>
      </c>
      <c r="B41">
        <f>'NEWT - EU'!$G$27</f>
        <v>9980360.6279116515</v>
      </c>
    </row>
    <row r="42" spans="1:2" x14ac:dyDescent="0.35">
      <c r="A42" t="s">
        <v>43</v>
      </c>
      <c r="B42">
        <f>'NEWT - EU'!$G$28</f>
        <v>11002.128065675</v>
      </c>
    </row>
    <row r="43" spans="1:2" x14ac:dyDescent="0.35">
      <c r="A43" t="s">
        <v>44</v>
      </c>
      <c r="B43">
        <f>'NEWT - EU'!$G$29</f>
        <v>440.15792203500001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2026-03-10T10:29:17Z</dcterms:created>
  <dcterms:modified xsi:type="dcterms:W3CDTF">2026-03-10T10:29:18Z</dcterms:modified>
</cp:coreProperties>
</file>