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8323271B-11FD-41FF-AB18-EB9FA4C365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J14" i="5"/>
  <c r="H14" i="5"/>
  <c r="K13" i="5"/>
  <c r="J13" i="5"/>
  <c r="I13" i="5"/>
  <c r="H13" i="5"/>
  <c r="G13" i="5"/>
  <c r="J10" i="5"/>
  <c r="H10" i="5"/>
  <c r="K8" i="5"/>
  <c r="J8" i="5"/>
  <c r="I8" i="5"/>
  <c r="J15" i="5" s="1"/>
  <c r="H8" i="5"/>
  <c r="G8" i="5"/>
  <c r="H15" i="5" s="1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J15" i="2"/>
  <c r="J14" i="2"/>
  <c r="H14" i="2"/>
  <c r="K13" i="2"/>
  <c r="I13" i="2"/>
  <c r="J13" i="2" s="1"/>
  <c r="G13" i="2"/>
  <c r="H13" i="2" s="1"/>
  <c r="J10" i="2"/>
  <c r="H10" i="2"/>
  <c r="K8" i="2"/>
  <c r="I8" i="2"/>
  <c r="B16" i="3" s="1"/>
  <c r="H8" i="2"/>
  <c r="G8" i="2"/>
  <c r="B3" i="3" s="1"/>
  <c r="J7" i="2"/>
  <c r="J8" i="2" s="1"/>
  <c r="H7" i="2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<sst xmlns="http://schemas.openxmlformats.org/spreadsheetml/2006/main" count="82" uniqueCount="45">
  <si>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04 July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</si>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</sst>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25920.056087479999</c:v>
                </c:pt>
                <c:pt idx="1">
                  <c:v>50763.559793299995</c:v>
                </c:pt>
                <c:pt idx="2">
                  <c:v>8.1442694800000002</c:v>
                </c:pt>
                <c:pt idx="3">
                  <c:v>0.41959976999999998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164-48DD-9877-0BD2BD060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1021</c:v>
                </c:pt>
                <c:pt idx="1">
                  <c:v>4095</c:v>
                </c:pt>
                <c:pt idx="2">
                  <c:v>56</c:v>
                </c:pt>
                <c:pt idx="3">
                  <c:v>454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F2B-4E68-93D4-2D6AAA726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18070.569273190002</c:v>
                </c:pt>
                <c:pt idx="1">
                  <c:v>542.14685787999997</c:v>
                </c:pt>
                <c:pt idx="2">
                  <c:v>56742.550490050002</c:v>
                </c:pt>
                <c:pt idx="3">
                  <c:v>1328.3492596599972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A30-4A7C-98AA-5D84A92C0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76316.292003969997</c:v>
                </c:pt>
                <c:pt idx="1">
                  <c:v>367.32387681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B2E-4BD4-82C9-330E716A8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76692.179750030002</v>
      </c>
      <c r="H4" s="5"/>
      <c r="I4" s="1">
        <v>5626</v>
      </c>
      <c r="J4" s="5"/>
      <c r="K4" s="3">
        <v>70433.037717419997</v>
      </c>
    </row>
    <row r="5" spans="1:11" x14ac:dyDescent="0.25">
      <c r="E5" s="6" t="s">
        <v>7</v>
      </c>
      <c r="F5" s="6"/>
      <c r="G5" s="2">
        <v>76683.615880779995</v>
      </c>
      <c r="H5" s="4">
        <f>G5/G4</f>
        <v>0.99988833451757508</v>
      </c>
      <c r="I5">
        <v>5116</v>
      </c>
      <c r="J5" s="4">
        <f>I5/I4</f>
        <v>0.90934944898684678</v>
      </c>
      <c r="K5" s="2">
        <v>70432.196246370004</v>
      </c>
    </row>
    <row r="6" spans="1:11" x14ac:dyDescent="0.25">
      <c r="F6" t="s">
        <v>8</v>
      </c>
    </row>
    <row r="7" spans="1:11" x14ac:dyDescent="0.25">
      <c r="F7" t="s">
        <v>9</v>
      </c>
      <c r="G7" s="2">
        <v>25920.056087479999</v>
      </c>
      <c r="H7" s="4">
        <f>G7/G5</f>
        <v>0.33801296130555331</v>
      </c>
      <c r="I7">
        <v>1021</v>
      </c>
      <c r="J7" s="4">
        <f>I7/I5</f>
        <v>0.19956997654417513</v>
      </c>
      <c r="K7" s="2">
        <v>20404.33328988</v>
      </c>
    </row>
    <row r="8" spans="1:11" x14ac:dyDescent="0.25">
      <c r="F8" t="s">
        <v>10</v>
      </c>
      <c r="G8" s="2">
        <f>G5-G7</f>
        <v>50763.559793299995</v>
      </c>
      <c r="H8" s="4">
        <f>1-H7</f>
        <v>0.66198703869444664</v>
      </c>
      <c r="I8">
        <f>I5-I7</f>
        <v>4095</v>
      </c>
      <c r="J8" s="4">
        <f>1-J7</f>
        <v>0.80043002345582481</v>
      </c>
      <c r="K8" s="2">
        <f>K5-K7</f>
        <v>50027.862956490004</v>
      </c>
    </row>
    <row r="9" spans="1:11" x14ac:dyDescent="0.25">
      <c r="E9" s="6" t="s">
        <v>11</v>
      </c>
      <c r="F9" s="6"/>
      <c r="G9" s="2">
        <v>8.1442694800000002</v>
      </c>
      <c r="H9" s="4">
        <f>1-H5-H10</f>
        <v>1.0619426265560428E-4</v>
      </c>
      <c r="I9">
        <v>56</v>
      </c>
      <c r="J9" s="4">
        <f>1-J5-J10</f>
        <v>9.9537859936011386E-3</v>
      </c>
      <c r="K9" s="2">
        <v>0</v>
      </c>
    </row>
    <row r="10" spans="1:11" x14ac:dyDescent="0.25">
      <c r="E10" s="6" t="s">
        <v>12</v>
      </c>
      <c r="F10" s="6"/>
      <c r="G10" s="2">
        <v>0.41959976999999998</v>
      </c>
      <c r="H10" s="4">
        <f>G10/G4</f>
        <v>5.4712197693120836E-6</v>
      </c>
      <c r="I10">
        <v>454</v>
      </c>
      <c r="J10" s="4">
        <f>I10/I4</f>
        <v>8.0696765019552086E-2</v>
      </c>
      <c r="K10" s="2">
        <v>0.84147105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4871.0598239199999</v>
      </c>
      <c r="H13" s="5">
        <f>G13/G5</f>
        <v>6.3521519792350892E-2</v>
      </c>
      <c r="I13" s="1">
        <f>I14+I15</f>
        <v>298</v>
      </c>
      <c r="J13" s="5">
        <f>I13/I5</f>
        <v>5.8248631743549648E-2</v>
      </c>
      <c r="K13" s="3">
        <f>K14+K15</f>
        <v>374.88985587000002</v>
      </c>
    </row>
    <row r="14" spans="1:11" x14ac:dyDescent="0.25">
      <c r="E14" s="6" t="s">
        <v>15</v>
      </c>
      <c r="F14" s="6"/>
      <c r="G14" s="2">
        <v>4871.0598239199999</v>
      </c>
      <c r="H14" s="4">
        <f>G14/G7</f>
        <v>0.18792628408982637</v>
      </c>
      <c r="I14">
        <v>298</v>
      </c>
      <c r="J14" s="4">
        <f>I14/I7</f>
        <v>0.29187071498530853</v>
      </c>
      <c r="K14" s="2">
        <v>374.88985587000002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18070.569273190002</v>
      </c>
      <c r="H18" s="4">
        <f>G18/G5</f>
        <v>0.23565098053389022</v>
      </c>
      <c r="I18">
        <v>422</v>
      </c>
      <c r="J18" s="4">
        <f>I18/I5</f>
        <v>8.2486317435496476E-2</v>
      </c>
      <c r="K18" s="2">
        <v>13628.26759922</v>
      </c>
    </row>
    <row r="19" spans="2:11" x14ac:dyDescent="0.25">
      <c r="E19" s="6" t="s">
        <v>20</v>
      </c>
      <c r="F19" s="6"/>
      <c r="G19" s="2">
        <v>542.14685787999997</v>
      </c>
      <c r="H19" s="4">
        <f>G19/G5</f>
        <v>7.0699177608274967E-3</v>
      </c>
      <c r="I19">
        <v>11</v>
      </c>
      <c r="J19" s="4">
        <f>I19/I5</f>
        <v>2.1501172791243157E-3</v>
      </c>
      <c r="K19" s="2">
        <v>179.21026126999999</v>
      </c>
    </row>
    <row r="20" spans="2:11" x14ac:dyDescent="0.25">
      <c r="E20" s="6" t="s">
        <v>21</v>
      </c>
      <c r="F20" s="6"/>
      <c r="G20" s="2">
        <v>58070.899749709999</v>
      </c>
      <c r="H20" s="4">
        <f>1-H18-H19</f>
        <v>0.75727910170528223</v>
      </c>
      <c r="I20">
        <v>4683</v>
      </c>
      <c r="J20" s="4">
        <f>1-J18-J19</f>
        <v>0.91536356528537921</v>
      </c>
      <c r="K20" s="2">
        <v>56624.718385879998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56742.550490050002</v>
      </c>
      <c r="H22" s="4">
        <f>G22/G20</f>
        <v>0.97712538869924037</v>
      </c>
      <c r="I22">
        <v>4576</v>
      </c>
      <c r="J22" s="4">
        <f>I22/I20</f>
        <v>0.97715139867606238</v>
      </c>
      <c r="K22" s="2">
        <v>56403.716733720001</v>
      </c>
    </row>
    <row r="23" spans="2:11" x14ac:dyDescent="0.25">
      <c r="F23" t="s">
        <v>24</v>
      </c>
      <c r="G23" s="2">
        <f>G20-G22</f>
        <v>1328.3492596599972</v>
      </c>
      <c r="H23" s="4">
        <f>1-H22</f>
        <v>2.2874611300759629E-2</v>
      </c>
      <c r="I23">
        <f>I20-I22</f>
        <v>107</v>
      </c>
      <c r="J23" s="4">
        <f>1-J22</f>
        <v>2.2848601323937623E-2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76316.292003969997</v>
      </c>
      <c r="H26" s="4">
        <f>G26/G5</f>
        <v>0.99520987798252658</v>
      </c>
      <c r="I26">
        <v>5104</v>
      </c>
      <c r="J26" s="4">
        <f>I26/I5</f>
        <v>0.99765441751368256</v>
      </c>
      <c r="K26" s="2">
        <v>70064.797193920007</v>
      </c>
    </row>
    <row r="27" spans="2:11" x14ac:dyDescent="0.25">
      <c r="E27" s="6" t="s">
        <v>27</v>
      </c>
      <c r="F27" s="6"/>
      <c r="G27" s="2">
        <v>367.32387681</v>
      </c>
      <c r="H27" s="4">
        <f>G27/G5</f>
        <v>4.7901220174734376E-3</v>
      </c>
      <c r="I27">
        <v>12</v>
      </c>
      <c r="J27" s="4">
        <f>I27/I5</f>
        <v>2.3455824863174357E-3</v>
      </c>
      <c r="K27" s="2">
        <v>367.39905245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57185.597783930003</v>
      </c>
      <c r="H4" s="5"/>
      <c r="I4" s="1">
        <v>8826</v>
      </c>
      <c r="J4" s="5"/>
      <c r="K4" s="3">
        <v>72000.448340639996</v>
      </c>
    </row>
    <row r="5" spans="1:11" x14ac:dyDescent="0.25">
      <c r="E5" s="6" t="s">
        <v>7</v>
      </c>
      <c r="F5" s="6"/>
      <c r="G5" s="2">
        <v>56382.8520145</v>
      </c>
      <c r="H5" s="4">
        <f>G5/G4</f>
        <v>0.98596244857904436</v>
      </c>
      <c r="I5">
        <v>4246</v>
      </c>
      <c r="J5" s="4">
        <f>I5/I4</f>
        <v>0.4810786313165647</v>
      </c>
      <c r="K5" s="2">
        <v>52333.203445569998</v>
      </c>
    </row>
    <row r="6" spans="1:11" x14ac:dyDescent="0.25">
      <c r="F6" t="s">
        <v>8</v>
      </c>
    </row>
    <row r="7" spans="1:11" x14ac:dyDescent="0.25">
      <c r="F7" t="s">
        <v>9</v>
      </c>
      <c r="G7" s="2">
        <v>33032.835087430001</v>
      </c>
      <c r="H7" s="4">
        <f>G7/G5</f>
        <v>0.58586669363470534</v>
      </c>
      <c r="I7">
        <v>2387</v>
      </c>
      <c r="J7" s="4">
        <f>I7/I5</f>
        <v>0.56217616580310881</v>
      </c>
      <c r="K7" s="2">
        <v>29152.219698569999</v>
      </c>
    </row>
    <row r="8" spans="1:11" x14ac:dyDescent="0.25">
      <c r="F8" t="s">
        <v>10</v>
      </c>
      <c r="G8" s="2">
        <f>G5-G7</f>
        <v>23350.016927069999</v>
      </c>
      <c r="H8" s="4">
        <f>1-H7</f>
        <v>0.41413330636529466</v>
      </c>
      <c r="I8">
        <f>I5-I7</f>
        <v>1859</v>
      </c>
      <c r="J8" s="4">
        <f>1-J7</f>
        <v>0.43782383419689119</v>
      </c>
      <c r="K8" s="2">
        <f>K5-K7</f>
        <v>23180.983746999998</v>
      </c>
    </row>
    <row r="9" spans="1:11" x14ac:dyDescent="0.25">
      <c r="E9" s="6" t="s">
        <v>11</v>
      </c>
      <c r="F9" s="6"/>
      <c r="G9" s="2">
        <v>725.14937913000006</v>
      </c>
      <c r="H9" s="4">
        <f>1-H5-H10</f>
        <v>1.2680629515667702E-2</v>
      </c>
      <c r="I9">
        <v>825</v>
      </c>
      <c r="J9" s="4">
        <f>1-J5-J10</f>
        <v>9.347382732834808E-2</v>
      </c>
      <c r="K9" s="2">
        <v>179.56982128000001</v>
      </c>
    </row>
    <row r="10" spans="1:11" x14ac:dyDescent="0.25">
      <c r="E10" s="6" t="s">
        <v>12</v>
      </c>
      <c r="F10" s="6"/>
      <c r="G10" s="2">
        <v>77.596390299999996</v>
      </c>
      <c r="H10" s="4">
        <f>G10/G4</f>
        <v>1.3569219052879382E-3</v>
      </c>
      <c r="I10">
        <v>3755</v>
      </c>
      <c r="J10" s="4">
        <f>I10/I4</f>
        <v>0.42544754135508722</v>
      </c>
      <c r="K10" s="2">
        <v>19487.67507379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4539.1954501199998</v>
      </c>
      <c r="H13" s="5">
        <f>G13/G5</f>
        <v>8.050666626357697E-2</v>
      </c>
      <c r="I13" s="1">
        <f>I14+I15</f>
        <v>366</v>
      </c>
      <c r="J13" s="5">
        <f>I13/I5</f>
        <v>8.61987753179463E-2</v>
      </c>
      <c r="K13" s="3">
        <f>K14+K15</f>
        <v>4554.0310449899998</v>
      </c>
    </row>
    <row r="14" spans="1:11" x14ac:dyDescent="0.25">
      <c r="E14" s="6" t="s">
        <v>15</v>
      </c>
      <c r="F14" s="6"/>
      <c r="G14" s="2">
        <v>4539.1954501199998</v>
      </c>
      <c r="H14" s="4">
        <f>G14/G7</f>
        <v>0.13741464933620856</v>
      </c>
      <c r="I14">
        <v>360</v>
      </c>
      <c r="J14" s="4">
        <f>I14/I7</f>
        <v>0.15081692501047339</v>
      </c>
      <c r="K14" s="2">
        <v>4554.0310449899998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3.2275416890801506E-3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9968.4712067</v>
      </c>
      <c r="H18" s="4">
        <f>G18/G5</f>
        <v>0.17679969796732531</v>
      </c>
      <c r="I18">
        <v>378</v>
      </c>
      <c r="J18" s="4">
        <f>I18/I5</f>
        <v>8.9024964672633072E-2</v>
      </c>
      <c r="K18" s="2">
        <v>9664.2097642699991</v>
      </c>
    </row>
    <row r="19" spans="2:11" x14ac:dyDescent="0.25">
      <c r="E19" s="6" t="s">
        <v>20</v>
      </c>
      <c r="F19" s="6"/>
      <c r="G19" s="2">
        <v>1542.27224768</v>
      </c>
      <c r="H19" s="4">
        <f>G19/G5</f>
        <v>2.7353569260444171E-2</v>
      </c>
      <c r="I19">
        <v>22</v>
      </c>
      <c r="J19" s="4">
        <f>I19/I5</f>
        <v>5.1813471502590676E-3</v>
      </c>
      <c r="K19" s="2">
        <v>420.56474123999999</v>
      </c>
    </row>
    <row r="20" spans="2:11" x14ac:dyDescent="0.25">
      <c r="E20" s="6" t="s">
        <v>21</v>
      </c>
      <c r="F20" s="6"/>
      <c r="G20" s="2">
        <v>44872.108560120003</v>
      </c>
      <c r="H20" s="4">
        <f>1-H18-H19</f>
        <v>0.7958467327722305</v>
      </c>
      <c r="I20">
        <v>3809</v>
      </c>
      <c r="J20" s="4">
        <f>1-J18-J19</f>
        <v>0.90579368817710781</v>
      </c>
      <c r="K20" s="2">
        <v>42242.285648620003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43845.340317980001</v>
      </c>
      <c r="H22" s="4">
        <f>G22/G20</f>
        <v>0.97711789628151013</v>
      </c>
      <c r="I22">
        <v>3280</v>
      </c>
      <c r="J22" s="4">
        <f>I22/I20</f>
        <v>0.86111840378051985</v>
      </c>
      <c r="K22" s="2">
        <v>41732.631158570002</v>
      </c>
    </row>
    <row r="23" spans="2:11" x14ac:dyDescent="0.25">
      <c r="F23" t="s">
        <v>24</v>
      </c>
      <c r="G23" s="2">
        <f>G20-G22</f>
        <v>1026.7682421400023</v>
      </c>
      <c r="H23" s="4">
        <f>1-H22</f>
        <v>2.2882103718489866E-2</v>
      </c>
      <c r="I23">
        <f>I20-I22</f>
        <v>529</v>
      </c>
      <c r="J23" s="4">
        <f>1-J22</f>
        <v>0.13888159621948015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56237.764847179998</v>
      </c>
      <c r="H26" s="4">
        <f>G26/G5</f>
        <v>0.99742675011752346</v>
      </c>
      <c r="I26">
        <v>4210</v>
      </c>
      <c r="J26" s="4">
        <f>I26/I5</f>
        <v>0.99152143193593967</v>
      </c>
      <c r="K26" s="2">
        <v>52186.752176800001</v>
      </c>
    </row>
    <row r="27" spans="2:11" x14ac:dyDescent="0.25">
      <c r="E27" s="6" t="s">
        <v>27</v>
      </c>
      <c r="F27" s="6"/>
      <c r="G27" s="2">
        <v>145.08716731999999</v>
      </c>
      <c r="H27" s="4">
        <f>G27/G5</f>
        <v>2.573249882476464E-3</v>
      </c>
      <c r="I27">
        <v>27</v>
      </c>
      <c r="J27" s="4">
        <f>I27/I5</f>
        <v>6.3589260480452188E-3</v>
      </c>
      <c r="K27" s="2">
        <v>146.45126877000001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25920.056087479999</v>
      </c>
    </row>
    <row r="3" spans="1:2" x14ac:dyDescent="0.25">
      <c r="A3" t="s">
        <v>32</v>
      </c>
      <c r="B3">
        <f>'NEWT - EU'!$G$8</f>
        <v>50763.559793299995</v>
      </c>
    </row>
    <row r="4" spans="1:2" x14ac:dyDescent="0.25">
      <c r="A4" t="s">
        <v>33</v>
      </c>
      <c r="B4">
        <f>'NEWT - EU'!$G$9</f>
        <v>8.1442694800000002</v>
      </c>
    </row>
    <row r="5" spans="1:2" x14ac:dyDescent="0.25">
      <c r="A5" t="s">
        <v>34</v>
      </c>
      <c r="B5">
        <f>'NEWT - EU'!$G$10</f>
        <v>0.41959976999999998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1021</v>
      </c>
    </row>
    <row r="16" spans="1:2" x14ac:dyDescent="0.25">
      <c r="A16" t="s">
        <v>32</v>
      </c>
      <c r="B16">
        <f>'NEWT - EU'!$I$8</f>
        <v>4095</v>
      </c>
    </row>
    <row r="17" spans="1:2" x14ac:dyDescent="0.25">
      <c r="A17" t="s">
        <v>33</v>
      </c>
      <c r="B17">
        <f>'NEWT - EU'!$I$9</f>
        <v>56</v>
      </c>
    </row>
    <row r="18" spans="1:2" x14ac:dyDescent="0.25">
      <c r="A18" t="s">
        <v>34</v>
      </c>
      <c r="B18">
        <f>'NEWT - EU'!$I$10</f>
        <v>454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18070.569273190002</v>
      </c>
    </row>
    <row r="28" spans="1:2" x14ac:dyDescent="0.25">
      <c r="A28" t="s">
        <v>37</v>
      </c>
      <c r="B28">
        <f>'NEWT - EU'!$G$19</f>
        <v>542.14685787999997</v>
      </c>
    </row>
    <row r="29" spans="1:2" x14ac:dyDescent="0.25">
      <c r="A29" t="s">
        <v>38</v>
      </c>
      <c r="B29">
        <f>'NEWT - EU'!$G$22</f>
        <v>56742.550490050002</v>
      </c>
    </row>
    <row r="30" spans="1:2" x14ac:dyDescent="0.25">
      <c r="A30" t="s">
        <v>39</v>
      </c>
      <c r="B30">
        <f>'NEWT - EU'!$G$23</f>
        <v>1328.3492596599972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76316.292003969997</v>
      </c>
    </row>
    <row r="41" spans="1:2" x14ac:dyDescent="0.25">
      <c r="A41" t="s">
        <v>42</v>
      </c>
      <c r="B41">
        <f>'NEWT - EU'!$G$27</f>
        <v>367.32387681</v>
      </c>
    </row>
    <row r="42" spans="1:2" x14ac:dyDescent="0.25">
      <c r="A42" t="s">
        <v>43</v>
      </c>
      <c r="B42">
        <f>'NEWT - EU'!$G$28</f>
        <v>0</v>
      </c>
    </row>
    <row r="43" spans="1:2" x14ac:dyDescent="0.2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2025-07-08T09:49:59Z</dcterms:created>
  <dcterms:modified xsi:type="dcterms:W3CDTF">2025-07-08T09:49:59Z</dcterms:modified>
</cp:coreProperties>
</file>