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D93CF64E-8E73-412E-99A5-0A81CE3C29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20" i="5"/>
  <c r="H20" i="5"/>
  <c r="J19" i="5"/>
  <c r="H19" i="5"/>
  <c r="J18" i="5"/>
  <c r="H18" i="5"/>
  <c r="J15" i="5"/>
  <c r="J14" i="5"/>
  <c r="H14" i="5"/>
  <c r="K13" i="5"/>
  <c r="J13" i="5"/>
  <c r="I13" i="5"/>
  <c r="G13" i="5"/>
  <c r="H13" i="5" s="1"/>
  <c r="J10" i="5"/>
  <c r="H10" i="5"/>
  <c r="J9" i="5"/>
  <c r="K8" i="5"/>
  <c r="I8" i="5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H19" i="2"/>
  <c r="J18" i="2"/>
  <c r="J20" i="2" s="1"/>
  <c r="H18" i="2"/>
  <c r="H20" i="2" s="1"/>
  <c r="J15" i="2"/>
  <c r="J14" i="2"/>
  <c r="H14" i="2"/>
  <c r="K13" i="2"/>
  <c r="J13" i="2"/>
  <c r="I13" i="2"/>
  <c r="G13" i="2"/>
  <c r="H13" i="2" s="1"/>
  <c r="J10" i="2"/>
  <c r="H10" i="2"/>
  <c r="K8" i="2"/>
  <c r="I8" i="2"/>
  <c r="B16" i="3" s="1"/>
  <c r="H8" i="2"/>
  <c r="G8" i="2"/>
  <c r="B3" i="3" s="1"/>
  <c r="J7" i="2"/>
  <c r="J8" i="2" s="1"/>
  <c r="H7" i="2"/>
  <c r="J5" i="2"/>
  <c r="J9" i="2" s="1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<sst xmlns="http://schemas.openxmlformats.org/spreadsheetml/2006/main" count="82" uniqueCount="45">
  <si>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04 April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</si>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</sst>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19504.22956661</c:v>
                </c:pt>
                <c:pt idx="1">
                  <c:v>39062.360721909994</c:v>
                </c:pt>
                <c:pt idx="2">
                  <c:v>20.659629469999999</c:v>
                </c:pt>
                <c:pt idx="3">
                  <c:v>4.8807139999999999E-2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161-4D51-AE48-79A2A7537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1046</c:v>
                </c:pt>
                <c:pt idx="1">
                  <c:v>3580</c:v>
                </c:pt>
                <c:pt idx="2">
                  <c:v>39</c:v>
                </c:pt>
                <c:pt idx="3">
                  <c:v>38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140-4FA7-A93C-24824DA0B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5695.8174460399996</c:v>
                </c:pt>
                <c:pt idx="1">
                  <c:v>1013.03527859</c:v>
                </c:pt>
                <c:pt idx="2">
                  <c:v>50379.865379440002</c:v>
                </c:pt>
                <c:pt idx="3">
                  <c:v>1477.872184449996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17B-43FF-839F-E3D17D463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58534.718293919999</c:v>
                </c:pt>
                <c:pt idx="1">
                  <c:v>31.871994600000001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1A3-4009-934C-1697FBA51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58587.29872513</v>
      </c>
      <c r="H4" s="5"/>
      <c r="I4" s="1">
        <v>4703</v>
      </c>
      <c r="J4" s="5"/>
      <c r="K4" s="3">
        <v>53272.44608424</v>
      </c>
    </row>
    <row r="5" spans="1:11" x14ac:dyDescent="0.35">
      <c r="E5" s="6" t="s">
        <v>7</v>
      </c>
      <c r="F5" s="6"/>
      <c r="G5" s="2">
        <v>58566.590288519998</v>
      </c>
      <c r="H5" s="4">
        <f>G5/G4</f>
        <v>0.99964653709830253</v>
      </c>
      <c r="I5">
        <v>4626</v>
      </c>
      <c r="J5" s="4">
        <f>I5/I4</f>
        <v>0.98362747182649368</v>
      </c>
      <c r="K5" s="2">
        <v>53272.407085829997</v>
      </c>
    </row>
    <row r="6" spans="1:11" x14ac:dyDescent="0.35">
      <c r="F6" t="s">
        <v>8</v>
      </c>
    </row>
    <row r="7" spans="1:11" x14ac:dyDescent="0.35">
      <c r="F7" t="s">
        <v>9</v>
      </c>
      <c r="G7" s="2">
        <v>19504.22956661</v>
      </c>
      <c r="H7" s="4">
        <f>G7/G5</f>
        <v>0.33302655098282452</v>
      </c>
      <c r="I7">
        <v>1046</v>
      </c>
      <c r="J7" s="4">
        <f>I7/I5</f>
        <v>0.22611327280587981</v>
      </c>
      <c r="K7" s="2">
        <v>15351.122381970001</v>
      </c>
    </row>
    <row r="8" spans="1:11" x14ac:dyDescent="0.35">
      <c r="F8" t="s">
        <v>10</v>
      </c>
      <c r="G8" s="2">
        <f>G5-G7</f>
        <v>39062.360721909994</v>
      </c>
      <c r="H8" s="4">
        <f>1-H7</f>
        <v>0.66697344901717548</v>
      </c>
      <c r="I8">
        <f>I5-I7</f>
        <v>3580</v>
      </c>
      <c r="J8" s="4">
        <f>1-J7</f>
        <v>0.77388672719412022</v>
      </c>
      <c r="K8" s="2">
        <f>K5-K7</f>
        <v>37921.284703859994</v>
      </c>
    </row>
    <row r="9" spans="1:11" x14ac:dyDescent="0.35">
      <c r="E9" s="6" t="s">
        <v>11</v>
      </c>
      <c r="F9" s="6"/>
      <c r="G9" s="2">
        <v>20.659629469999999</v>
      </c>
      <c r="H9" s="4">
        <f>1-H5-H10</f>
        <v>3.5262983478600088E-4</v>
      </c>
      <c r="I9">
        <v>39</v>
      </c>
      <c r="J9" s="4">
        <f>1-J5-J10</f>
        <v>8.2925792047629631E-3</v>
      </c>
      <c r="K9" s="2">
        <v>0</v>
      </c>
    </row>
    <row r="10" spans="1:11" x14ac:dyDescent="0.35">
      <c r="E10" s="6" t="s">
        <v>12</v>
      </c>
      <c r="F10" s="6"/>
      <c r="G10" s="2">
        <v>4.8807139999999999E-2</v>
      </c>
      <c r="H10" s="4">
        <f>G10/G4</f>
        <v>8.33066911464635E-7</v>
      </c>
      <c r="I10">
        <v>38</v>
      </c>
      <c r="J10" s="4">
        <f>I10/I4</f>
        <v>8.0799489687433546E-3</v>
      </c>
      <c r="K10" s="2">
        <v>3.8998409999999997E-2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3315.89179139</v>
      </c>
      <c r="H13" s="5">
        <f>G13/G5</f>
        <v>5.6617463558228838E-2</v>
      </c>
      <c r="I13" s="1">
        <f>I14+I15</f>
        <v>296</v>
      </c>
      <c r="J13" s="5">
        <f>I13/I5</f>
        <v>6.3986165153480323E-2</v>
      </c>
      <c r="K13" s="3">
        <f>K14+K15</f>
        <v>703.80926609999995</v>
      </c>
    </row>
    <row r="14" spans="1:11" x14ac:dyDescent="0.35">
      <c r="E14" s="6" t="s">
        <v>15</v>
      </c>
      <c r="F14" s="6"/>
      <c r="G14" s="2">
        <v>3315.89179139</v>
      </c>
      <c r="H14" s="4">
        <f>G14/G7</f>
        <v>0.17000885782571981</v>
      </c>
      <c r="I14">
        <v>296</v>
      </c>
      <c r="J14" s="4">
        <f>I14/I7</f>
        <v>0.28298279158699807</v>
      </c>
      <c r="K14" s="2">
        <v>703.80926609999995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5695.8174460399996</v>
      </c>
      <c r="H18" s="4">
        <f>G18/G5</f>
        <v>9.7253697338027759E-2</v>
      </c>
      <c r="I18">
        <v>308</v>
      </c>
      <c r="J18" s="4">
        <f>I18/I5</f>
        <v>6.658019887591872E-2</v>
      </c>
      <c r="K18" s="2">
        <v>3009.9484756799998</v>
      </c>
    </row>
    <row r="19" spans="2:11" x14ac:dyDescent="0.35">
      <c r="E19" s="6" t="s">
        <v>20</v>
      </c>
      <c r="F19" s="6"/>
      <c r="G19" s="2">
        <v>1013.03527859</v>
      </c>
      <c r="H19" s="4">
        <f>G19/G5</f>
        <v>1.7297153097003349E-2</v>
      </c>
      <c r="I19">
        <v>13</v>
      </c>
      <c r="J19" s="4">
        <f>I19/I5</f>
        <v>2.8102031993082577E-3</v>
      </c>
      <c r="K19" s="2">
        <v>346.48578488999999</v>
      </c>
    </row>
    <row r="20" spans="2:11" x14ac:dyDescent="0.35">
      <c r="E20" s="6" t="s">
        <v>21</v>
      </c>
      <c r="F20" s="6"/>
      <c r="G20" s="2">
        <v>51857.737563889998</v>
      </c>
      <c r="H20" s="4">
        <f>1-H18-H19</f>
        <v>0.8854491495649689</v>
      </c>
      <c r="I20">
        <v>4305</v>
      </c>
      <c r="J20" s="4">
        <f>1-J18-J19</f>
        <v>0.93060959792477305</v>
      </c>
      <c r="K20" s="2">
        <v>49915.972825260003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50379.865379440002</v>
      </c>
      <c r="H22" s="4">
        <f>G22/G20</f>
        <v>0.9715014141789502</v>
      </c>
      <c r="I22">
        <v>4243</v>
      </c>
      <c r="J22" s="4">
        <f>I22/I20</f>
        <v>0.9855981416957027</v>
      </c>
      <c r="K22" s="2">
        <v>49564.858238920002</v>
      </c>
    </row>
    <row r="23" spans="2:11" x14ac:dyDescent="0.35">
      <c r="F23" t="s">
        <v>24</v>
      </c>
      <c r="G23" s="2">
        <f>G20-G22</f>
        <v>1477.872184449996</v>
      </c>
      <c r="H23" s="4">
        <f>1-H22</f>
        <v>2.8498585821049804E-2</v>
      </c>
      <c r="I23">
        <f>I20-I22</f>
        <v>62</v>
      </c>
      <c r="J23" s="4">
        <f>1-J22</f>
        <v>1.4401858304297299E-2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58534.718293919999</v>
      </c>
      <c r="H26" s="4">
        <f>G26/G5</f>
        <v>0.99945579904100634</v>
      </c>
      <c r="I26">
        <v>4612</v>
      </c>
      <c r="J26" s="4">
        <f>I26/I5</f>
        <v>0.99697362732382189</v>
      </c>
      <c r="K26" s="2">
        <v>53240.602758920002</v>
      </c>
    </row>
    <row r="27" spans="2:11" x14ac:dyDescent="0.35">
      <c r="E27" s="6" t="s">
        <v>27</v>
      </c>
      <c r="F27" s="6"/>
      <c r="G27" s="2">
        <v>31.871994600000001</v>
      </c>
      <c r="H27" s="4">
        <f>G27/G5</f>
        <v>5.4420095899363689E-4</v>
      </c>
      <c r="I27">
        <v>14</v>
      </c>
      <c r="J27" s="4">
        <f>I27/I5</f>
        <v>3.0263726761781237E-3</v>
      </c>
      <c r="K27" s="2">
        <v>31.80432691</v>
      </c>
    </row>
    <row r="28" spans="2:11" x14ac:dyDescent="0.3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52175.157135870002</v>
      </c>
      <c r="H4" s="5"/>
      <c r="I4" s="1">
        <v>5982</v>
      </c>
      <c r="J4" s="5"/>
      <c r="K4" s="3">
        <v>69073.853358320004</v>
      </c>
    </row>
    <row r="5" spans="1:11" x14ac:dyDescent="0.35">
      <c r="E5" s="6" t="s">
        <v>7</v>
      </c>
      <c r="F5" s="6"/>
      <c r="G5" s="2">
        <v>51327.555170909996</v>
      </c>
      <c r="H5" s="4">
        <f>G5/G4</f>
        <v>0.98375468304287506</v>
      </c>
      <c r="I5">
        <v>3992</v>
      </c>
      <c r="J5" s="4">
        <f>I5/I4</f>
        <v>0.66733533935138745</v>
      </c>
      <c r="K5" s="2">
        <v>47453.22235869</v>
      </c>
    </row>
    <row r="6" spans="1:11" x14ac:dyDescent="0.35">
      <c r="F6" t="s">
        <v>8</v>
      </c>
    </row>
    <row r="7" spans="1:11" x14ac:dyDescent="0.35">
      <c r="F7" t="s">
        <v>9</v>
      </c>
      <c r="G7" s="2">
        <v>30926.74212037</v>
      </c>
      <c r="H7" s="4">
        <f>G7/G5</f>
        <v>0.60253682485733895</v>
      </c>
      <c r="I7">
        <v>2376</v>
      </c>
      <c r="J7" s="4">
        <f>I7/I5</f>
        <v>0.59519038076152309</v>
      </c>
      <c r="K7" s="2">
        <v>27674.28588562</v>
      </c>
    </row>
    <row r="8" spans="1:11" x14ac:dyDescent="0.35">
      <c r="F8" t="s">
        <v>10</v>
      </c>
      <c r="G8" s="2">
        <f>G5-G7</f>
        <v>20400.813050539997</v>
      </c>
      <c r="H8" s="4">
        <f>1-H7</f>
        <v>0.39746317514266105</v>
      </c>
      <c r="I8">
        <f>I5-I7</f>
        <v>1616</v>
      </c>
      <c r="J8" s="4">
        <f>1-J7</f>
        <v>0.40480961923847691</v>
      </c>
      <c r="K8" s="2">
        <f>K5-K7</f>
        <v>19778.93647307</v>
      </c>
    </row>
    <row r="9" spans="1:11" x14ac:dyDescent="0.35">
      <c r="E9" s="6" t="s">
        <v>11</v>
      </c>
      <c r="F9" s="6"/>
      <c r="G9" s="2">
        <v>761.76744308000002</v>
      </c>
      <c r="H9" s="4">
        <f>1-H5-H10</f>
        <v>1.4600194515874271E-2</v>
      </c>
      <c r="I9">
        <v>1137</v>
      </c>
      <c r="J9" s="4">
        <f>1-J5-J10</f>
        <v>0.19007021063189575</v>
      </c>
      <c r="K9" s="2">
        <v>226.69917009</v>
      </c>
    </row>
    <row r="10" spans="1:11" x14ac:dyDescent="0.35">
      <c r="E10" s="6" t="s">
        <v>12</v>
      </c>
      <c r="F10" s="6"/>
      <c r="G10" s="2">
        <v>85.834521879999997</v>
      </c>
      <c r="H10" s="4">
        <f>G10/G4</f>
        <v>1.6451224412506742E-3</v>
      </c>
      <c r="I10">
        <v>853</v>
      </c>
      <c r="J10" s="4">
        <f>I10/I4</f>
        <v>0.14259445001671681</v>
      </c>
      <c r="K10" s="2">
        <v>21393.931829540001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3860.8215774800001</v>
      </c>
      <c r="H13" s="5">
        <f>G13/G5</f>
        <v>7.5219276753476255E-2</v>
      </c>
      <c r="I13" s="1">
        <f>I14+I15</f>
        <v>320</v>
      </c>
      <c r="J13" s="5">
        <f>I13/I5</f>
        <v>8.0160320641282562E-2</v>
      </c>
      <c r="K13" s="3">
        <f>K14+K15</f>
        <v>3887.5151496899998</v>
      </c>
    </row>
    <row r="14" spans="1:11" x14ac:dyDescent="0.35">
      <c r="E14" s="6" t="s">
        <v>15</v>
      </c>
      <c r="F14" s="6"/>
      <c r="G14" s="2">
        <v>3860.8215774800001</v>
      </c>
      <c r="H14" s="4">
        <f>G14/G7</f>
        <v>0.12483764253128549</v>
      </c>
      <c r="I14">
        <v>314</v>
      </c>
      <c r="J14" s="4">
        <f>I14/I7</f>
        <v>0.13215488215488216</v>
      </c>
      <c r="K14" s="2">
        <v>3887.5151496899998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6</v>
      </c>
      <c r="J15" s="4">
        <f>I15/I8</f>
        <v>3.7128712871287127E-3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5785.0503771599997</v>
      </c>
      <c r="H18" s="4">
        <f>G18/G5</f>
        <v>0.11270847321476729</v>
      </c>
      <c r="I18">
        <v>301</v>
      </c>
      <c r="J18" s="4">
        <f>I18/I5</f>
        <v>7.5400801603206419E-2</v>
      </c>
      <c r="K18" s="2">
        <v>5094.9796155100003</v>
      </c>
    </row>
    <row r="19" spans="2:11" x14ac:dyDescent="0.35">
      <c r="E19" s="6" t="s">
        <v>20</v>
      </c>
      <c r="F19" s="6"/>
      <c r="G19" s="2">
        <v>1819.8316972099999</v>
      </c>
      <c r="H19" s="4">
        <f>G19/G5</f>
        <v>3.5455257729504981E-2</v>
      </c>
      <c r="I19">
        <v>26</v>
      </c>
      <c r="J19" s="4">
        <f>I19/I5</f>
        <v>6.513026052104208E-3</v>
      </c>
      <c r="K19" s="2">
        <v>500.24676991000001</v>
      </c>
    </row>
    <row r="20" spans="2:11" x14ac:dyDescent="0.35">
      <c r="E20" s="6" t="s">
        <v>21</v>
      </c>
      <c r="F20" s="6"/>
      <c r="G20" s="2">
        <v>43722.673096539998</v>
      </c>
      <c r="H20" s="4">
        <f>1-H18-H19</f>
        <v>0.85183626905572774</v>
      </c>
      <c r="I20">
        <v>3628</v>
      </c>
      <c r="J20" s="4">
        <f>1-J18-J19</f>
        <v>0.91808617234468937</v>
      </c>
      <c r="K20" s="2">
        <v>41851.859410320001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42523.860556760003</v>
      </c>
      <c r="H22" s="4">
        <f>G22/G20</f>
        <v>0.97258144448000683</v>
      </c>
      <c r="I22">
        <v>3107</v>
      </c>
      <c r="J22" s="4">
        <f>I22/I20</f>
        <v>0.85639470782800442</v>
      </c>
      <c r="K22" s="2">
        <v>41152.363889499997</v>
      </c>
    </row>
    <row r="23" spans="2:11" x14ac:dyDescent="0.35">
      <c r="F23" t="s">
        <v>24</v>
      </c>
      <c r="G23" s="2">
        <f>G20-G22</f>
        <v>1198.8125397799959</v>
      </c>
      <c r="H23" s="4">
        <f>1-H22</f>
        <v>2.7418555519993171E-2</v>
      </c>
      <c r="I23">
        <f>I20-I22</f>
        <v>521</v>
      </c>
      <c r="J23" s="4">
        <f>1-J22</f>
        <v>0.14360529217199558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51262.548927329997</v>
      </c>
      <c r="H26" s="4">
        <f>G26/G5</f>
        <v>0.99873350204654121</v>
      </c>
      <c r="I26">
        <v>3950</v>
      </c>
      <c r="J26" s="4">
        <f>I26/I5</f>
        <v>0.98947895791583163</v>
      </c>
      <c r="K26" s="2">
        <v>47386.391355200001</v>
      </c>
    </row>
    <row r="27" spans="2:11" x14ac:dyDescent="0.35">
      <c r="E27" s="6" t="s">
        <v>27</v>
      </c>
      <c r="F27" s="6"/>
      <c r="G27" s="2">
        <v>65.006243580000003</v>
      </c>
      <c r="H27" s="4">
        <f>G27/G5</f>
        <v>1.2664979534587775E-3</v>
      </c>
      <c r="I27">
        <v>33</v>
      </c>
      <c r="J27" s="4">
        <f>I27/I5</f>
        <v>8.2665330661322641E-3</v>
      </c>
      <c r="K27" s="2">
        <v>66.831003490000001</v>
      </c>
    </row>
    <row r="28" spans="2:11" x14ac:dyDescent="0.3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EU'!$G$7</f>
        <v>19504.22956661</v>
      </c>
    </row>
    <row r="3" spans="1:2" x14ac:dyDescent="0.35">
      <c r="A3" t="s">
        <v>32</v>
      </c>
      <c r="B3">
        <f>'NEWT - EU'!$G$8</f>
        <v>39062.360721909994</v>
      </c>
    </row>
    <row r="4" spans="1:2" x14ac:dyDescent="0.35">
      <c r="A4" t="s">
        <v>33</v>
      </c>
      <c r="B4">
        <f>'NEWT - EU'!$G$9</f>
        <v>20.659629469999999</v>
      </c>
    </row>
    <row r="5" spans="1:2" x14ac:dyDescent="0.35">
      <c r="A5" t="s">
        <v>34</v>
      </c>
      <c r="B5">
        <f>'NEWT - EU'!$G$10</f>
        <v>4.8807139999999999E-2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EU'!$I$7</f>
        <v>1046</v>
      </c>
    </row>
    <row r="16" spans="1:2" x14ac:dyDescent="0.35">
      <c r="A16" t="s">
        <v>32</v>
      </c>
      <c r="B16">
        <f>'NEWT - EU'!$I$8</f>
        <v>3580</v>
      </c>
    </row>
    <row r="17" spans="1:2" x14ac:dyDescent="0.35">
      <c r="A17" t="s">
        <v>33</v>
      </c>
      <c r="B17">
        <f>'NEWT - EU'!$I$9</f>
        <v>39</v>
      </c>
    </row>
    <row r="18" spans="1:2" x14ac:dyDescent="0.35">
      <c r="A18" t="s">
        <v>34</v>
      </c>
      <c r="B18">
        <f>'NEWT - EU'!$I$10</f>
        <v>38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EU'!$G$18</f>
        <v>5695.8174460399996</v>
      </c>
    </row>
    <row r="28" spans="1:2" x14ac:dyDescent="0.35">
      <c r="A28" t="s">
        <v>37</v>
      </c>
      <c r="B28">
        <f>'NEWT - EU'!$G$19</f>
        <v>1013.03527859</v>
      </c>
    </row>
    <row r="29" spans="1:2" x14ac:dyDescent="0.35">
      <c r="A29" t="s">
        <v>38</v>
      </c>
      <c r="B29">
        <f>'NEWT - EU'!$G$22</f>
        <v>50379.865379440002</v>
      </c>
    </row>
    <row r="30" spans="1:2" x14ac:dyDescent="0.35">
      <c r="A30" t="s">
        <v>39</v>
      </c>
      <c r="B30">
        <f>'NEWT - EU'!$G$23</f>
        <v>1477.872184449996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EU'!$G$26</f>
        <v>58534.718293919999</v>
      </c>
    </row>
    <row r="41" spans="1:2" x14ac:dyDescent="0.35">
      <c r="A41" t="s">
        <v>42</v>
      </c>
      <c r="B41">
        <f>'NEWT - EU'!$G$27</f>
        <v>31.871994600000001</v>
      </c>
    </row>
    <row r="42" spans="1:2" x14ac:dyDescent="0.35">
      <c r="A42" t="s">
        <v>43</v>
      </c>
      <c r="B42">
        <f>'NEWT - EU'!$G$28</f>
        <v>0</v>
      </c>
    </row>
    <row r="43" spans="1:2" x14ac:dyDescent="0.35">
      <c r="A43" t="s">
        <v>44</v>
      </c>
      <c r="B43">
        <f>'NEWT - EU'!$G$29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2025-04-08T08:35:20Z</dcterms:created>
  <dcterms:modified xsi:type="dcterms:W3CDTF">2025-04-08T08:35:20Z</dcterms:modified>
</cp:coreProperties>
</file>