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CD5D6058-CCD7-4485-A969-8DDEF2FAA8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H20" i="5" s="1"/>
  <c r="J18" i="5"/>
  <c r="J20" i="5" s="1"/>
  <c r="H18" i="5"/>
  <c r="J14" i="5"/>
  <c r="H14" i="5"/>
  <c r="K13" i="5"/>
  <c r="J13" i="5"/>
  <c r="I13" i="5"/>
  <c r="G13" i="5"/>
  <c r="H13" i="5" s="1"/>
  <c r="J10" i="5"/>
  <c r="H10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H20" i="2"/>
  <c r="J19" i="2"/>
  <c r="H19" i="2"/>
  <c r="J18" i="2"/>
  <c r="H18" i="2"/>
  <c r="J14" i="2"/>
  <c r="H14" i="2"/>
  <c r="K13" i="2"/>
  <c r="I13" i="2"/>
  <c r="J13" i="2" s="1"/>
  <c r="H13" i="2"/>
  <c r="G13" i="2"/>
  <c r="J10" i="2"/>
  <c r="H10" i="2"/>
  <c r="J9" i="2"/>
  <c r="K8" i="2"/>
  <c r="I8" i="2"/>
  <c r="B16" i="3" s="1"/>
  <c r="G8" i="2"/>
  <c r="H15" i="2" s="1"/>
  <c r="J7" i="2"/>
  <c r="J8" i="2" s="1"/>
  <c r="H7" i="2"/>
  <c r="H8" i="2" s="1"/>
  <c r="J5" i="2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<sst xmlns="http://schemas.openxmlformats.org/spreadsheetml/2006/main" count="82" uniqueCount="45">
  <si>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30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</si>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</sst>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20256.70024867</c:v>
                </c:pt>
                <c:pt idx="1">
                  <c:v>45738.921702069994</c:v>
                </c:pt>
                <c:pt idx="2">
                  <c:v>17.670149909999999</c:v>
                </c:pt>
                <c:pt idx="3">
                  <c:v>3.0651344800000002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DD6-4E58-8331-F59BBCDD2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1038</c:v>
                </c:pt>
                <c:pt idx="1">
                  <c:v>4161</c:v>
                </c:pt>
                <c:pt idx="2">
                  <c:v>56</c:v>
                </c:pt>
                <c:pt idx="3">
                  <c:v>253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84B-460D-9A59-9E9029390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9100.6018579600004</c:v>
                </c:pt>
                <c:pt idx="1">
                  <c:v>806.68645254</c:v>
                </c:pt>
                <c:pt idx="2">
                  <c:v>53397.021753510002</c:v>
                </c:pt>
                <c:pt idx="3">
                  <c:v>2691.31188673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4B-414E-8A5B-A34BAF29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65866.702380360002</c:v>
                </c:pt>
                <c:pt idx="1">
                  <c:v>128.91957038000001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10-4A2A-99FD-35E5C5BC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66016.357235129995</v>
      </c>
      <c r="H4" s="5"/>
      <c r="I4" s="1">
        <v>5508</v>
      </c>
      <c r="J4" s="5"/>
      <c r="K4" s="3">
        <v>63060.212867950002</v>
      </c>
    </row>
    <row r="5" spans="1:11" x14ac:dyDescent="0.35">
      <c r="E5" s="6" t="s">
        <v>7</v>
      </c>
      <c r="F5" s="6"/>
      <c r="G5" s="2">
        <v>65995.621950739995</v>
      </c>
      <c r="H5" s="4">
        <f>G5/G4</f>
        <v>0.99968590686826075</v>
      </c>
      <c r="I5">
        <v>5199</v>
      </c>
      <c r="J5" s="4">
        <f>I5/I4</f>
        <v>0.9438997821350763</v>
      </c>
      <c r="K5" s="2">
        <v>62890.341866280003</v>
      </c>
    </row>
    <row r="6" spans="1:11" x14ac:dyDescent="0.35">
      <c r="F6" t="s">
        <v>8</v>
      </c>
    </row>
    <row r="7" spans="1:11" x14ac:dyDescent="0.35">
      <c r="F7" t="s">
        <v>9</v>
      </c>
      <c r="G7" s="2">
        <v>20256.70024867</v>
      </c>
      <c r="H7" s="4">
        <f>G7/G5</f>
        <v>0.30694006132391433</v>
      </c>
      <c r="I7">
        <v>1038</v>
      </c>
      <c r="J7" s="4">
        <f>I7/I5</f>
        <v>0.19965377957299479</v>
      </c>
      <c r="K7" s="2">
        <v>18068.784150700001</v>
      </c>
    </row>
    <row r="8" spans="1:11" x14ac:dyDescent="0.35">
      <c r="F8" t="s">
        <v>10</v>
      </c>
      <c r="G8" s="2">
        <f>G5-G7</f>
        <v>45738.921702069994</v>
      </c>
      <c r="H8" s="4">
        <f>1-H7</f>
        <v>0.69305993867608562</v>
      </c>
      <c r="I8">
        <f>I5-I7</f>
        <v>4161</v>
      </c>
      <c r="J8" s="4">
        <f>1-J7</f>
        <v>0.80034622042700521</v>
      </c>
      <c r="K8" s="2">
        <f>K5-K7</f>
        <v>44821.557715579998</v>
      </c>
    </row>
    <row r="9" spans="1:11" x14ac:dyDescent="0.35">
      <c r="E9" s="6" t="s">
        <v>11</v>
      </c>
      <c r="F9" s="6"/>
      <c r="G9" s="2">
        <v>17.670149909999999</v>
      </c>
      <c r="H9" s="4">
        <f>1-H5-H10</f>
        <v>2.6766320727245155E-4</v>
      </c>
      <c r="I9">
        <v>56</v>
      </c>
      <c r="J9" s="4">
        <f>1-J5-J10</f>
        <v>1.0167029774872861E-2</v>
      </c>
      <c r="K9" s="2">
        <v>0.26727666999999999</v>
      </c>
    </row>
    <row r="10" spans="1:11" x14ac:dyDescent="0.35">
      <c r="E10" s="6" t="s">
        <v>12</v>
      </c>
      <c r="F10" s="6"/>
      <c r="G10" s="2">
        <v>3.0651344800000002</v>
      </c>
      <c r="H10" s="4">
        <f>G10/G4</f>
        <v>4.6429924466794375E-5</v>
      </c>
      <c r="I10">
        <v>253</v>
      </c>
      <c r="J10" s="4">
        <f>I10/I4</f>
        <v>4.5933188090050835E-2</v>
      </c>
      <c r="K10" s="2">
        <v>169.603725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3533.0104382499999</v>
      </c>
      <c r="H13" s="5">
        <f>G13/G5</f>
        <v>5.3534012315045468E-2</v>
      </c>
      <c r="I13" s="1">
        <f>I14+I15</f>
        <v>313</v>
      </c>
      <c r="J13" s="5">
        <f>I13/I5</f>
        <v>6.0203885362569723E-2</v>
      </c>
      <c r="K13" s="3">
        <f>K14+K15</f>
        <v>505.49910226999998</v>
      </c>
    </row>
    <row r="14" spans="1:11" x14ac:dyDescent="0.35">
      <c r="E14" s="6" t="s">
        <v>15</v>
      </c>
      <c r="F14" s="6"/>
      <c r="G14" s="2">
        <v>3533.0104382499999</v>
      </c>
      <c r="H14" s="4">
        <f>G14/G7</f>
        <v>0.17441194246244365</v>
      </c>
      <c r="I14">
        <v>313</v>
      </c>
      <c r="J14" s="4">
        <f>I14/I7</f>
        <v>0.30154142581888249</v>
      </c>
      <c r="K14" s="2">
        <v>505.49910226999998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9100.6018579600004</v>
      </c>
      <c r="H18" s="4">
        <f>G18/G5</f>
        <v>0.13789705421297205</v>
      </c>
      <c r="I18">
        <v>389</v>
      </c>
      <c r="J18" s="4">
        <f>I18/I5</f>
        <v>7.482208116945567E-2</v>
      </c>
      <c r="K18" s="2">
        <v>5840.3034329599996</v>
      </c>
    </row>
    <row r="19" spans="2:11" x14ac:dyDescent="0.35">
      <c r="E19" s="6" t="s">
        <v>20</v>
      </c>
      <c r="F19" s="6"/>
      <c r="G19" s="2">
        <v>806.68645254</v>
      </c>
      <c r="H19" s="4">
        <f>G19/G5</f>
        <v>1.2223332831716041E-2</v>
      </c>
      <c r="I19">
        <v>14</v>
      </c>
      <c r="J19" s="4">
        <f>I19/I5</f>
        <v>2.6928255433737256E-3</v>
      </c>
      <c r="K19" s="2">
        <v>419.54672742000002</v>
      </c>
    </row>
    <row r="20" spans="2:11" x14ac:dyDescent="0.35">
      <c r="E20" s="6" t="s">
        <v>21</v>
      </c>
      <c r="F20" s="6"/>
      <c r="G20" s="2">
        <v>56088.333640240002</v>
      </c>
      <c r="H20" s="4">
        <f>1-H18-H19</f>
        <v>0.84987961295531189</v>
      </c>
      <c r="I20">
        <v>4796</v>
      </c>
      <c r="J20" s="4">
        <f>1-J18-J19</f>
        <v>0.92248509328717065</v>
      </c>
      <c r="K20" s="2">
        <v>56630.4917059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53397.021753510002</v>
      </c>
      <c r="H22" s="4">
        <f>G22/G20</f>
        <v>0.95201654761233367</v>
      </c>
      <c r="I22">
        <v>4692</v>
      </c>
      <c r="J22" s="4">
        <f>I22/I20</f>
        <v>0.97831526271893243</v>
      </c>
      <c r="K22" s="2">
        <v>54739.134956050002</v>
      </c>
    </row>
    <row r="23" spans="2:11" x14ac:dyDescent="0.35">
      <c r="F23" t="s">
        <v>24</v>
      </c>
      <c r="G23" s="2">
        <f>G20-G22</f>
        <v>2691.31188673</v>
      </c>
      <c r="H23" s="4">
        <f>1-H22</f>
        <v>4.7983452387666325E-2</v>
      </c>
      <c r="I23">
        <f>I20-I22</f>
        <v>104</v>
      </c>
      <c r="J23" s="4">
        <f>1-J22</f>
        <v>2.1684737281067568E-2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65866.702380360002</v>
      </c>
      <c r="H26" s="4">
        <f>G26/G5</f>
        <v>0.99804654359532785</v>
      </c>
      <c r="I26">
        <v>5188</v>
      </c>
      <c r="J26" s="4">
        <f>I26/I5</f>
        <v>0.99788420850163495</v>
      </c>
      <c r="K26" s="2">
        <v>62760.989381580002</v>
      </c>
    </row>
    <row r="27" spans="2:11" x14ac:dyDescent="0.35">
      <c r="E27" s="6" t="s">
        <v>27</v>
      </c>
      <c r="F27" s="6"/>
      <c r="G27" s="2">
        <v>128.91957038000001</v>
      </c>
      <c r="H27" s="4">
        <f>G27/G5</f>
        <v>1.9534564046722264E-3</v>
      </c>
      <c r="I27">
        <v>11</v>
      </c>
      <c r="J27" s="4">
        <f>I27/I5</f>
        <v>2.1157914983650702E-3</v>
      </c>
      <c r="K27" s="2">
        <v>129.35248469999999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59562.69635428</v>
      </c>
      <c r="H4" s="5"/>
      <c r="I4" s="1">
        <v>7569</v>
      </c>
      <c r="J4" s="5"/>
      <c r="K4" s="3">
        <v>75702.177853350004</v>
      </c>
    </row>
    <row r="5" spans="1:11" x14ac:dyDescent="0.35">
      <c r="E5" s="6" t="s">
        <v>7</v>
      </c>
      <c r="F5" s="6"/>
      <c r="G5" s="2">
        <v>58732.11488375</v>
      </c>
      <c r="H5" s="4">
        <f>G5/G4</f>
        <v>0.98605534132320527</v>
      </c>
      <c r="I5">
        <v>4582</v>
      </c>
      <c r="J5" s="4">
        <f>I5/I4</f>
        <v>0.6053639846743295</v>
      </c>
      <c r="K5" s="2">
        <v>54235.972875669999</v>
      </c>
    </row>
    <row r="6" spans="1:11" x14ac:dyDescent="0.35">
      <c r="F6" t="s">
        <v>8</v>
      </c>
    </row>
    <row r="7" spans="1:11" x14ac:dyDescent="0.35">
      <c r="F7" t="s">
        <v>9</v>
      </c>
      <c r="G7" s="2">
        <v>29957.332322080001</v>
      </c>
      <c r="H7" s="4">
        <f>G7/G5</f>
        <v>0.51006731804865746</v>
      </c>
      <c r="I7">
        <v>2296</v>
      </c>
      <c r="J7" s="4">
        <f>I7/I5</f>
        <v>0.50109122653862936</v>
      </c>
      <c r="K7" s="2">
        <v>25430.637586950001</v>
      </c>
    </row>
    <row r="8" spans="1:11" x14ac:dyDescent="0.35">
      <c r="F8" t="s">
        <v>10</v>
      </c>
      <c r="G8" s="2">
        <f>G5-G7</f>
        <v>28774.782561669999</v>
      </c>
      <c r="H8" s="4">
        <f>1-H7</f>
        <v>0.48993268195134254</v>
      </c>
      <c r="I8">
        <f>I5-I7</f>
        <v>2286</v>
      </c>
      <c r="J8" s="4">
        <f>1-J7</f>
        <v>0.49890877346137064</v>
      </c>
      <c r="K8" s="2">
        <f>K5-K7</f>
        <v>28805.335288719998</v>
      </c>
    </row>
    <row r="9" spans="1:11" x14ac:dyDescent="0.35">
      <c r="E9" s="6" t="s">
        <v>11</v>
      </c>
      <c r="F9" s="6"/>
      <c r="G9" s="2">
        <v>723.46575727000004</v>
      </c>
      <c r="H9" s="4">
        <f>1-H5-H10</f>
        <v>1.2146289566322065E-2</v>
      </c>
      <c r="I9">
        <v>938</v>
      </c>
      <c r="J9" s="4">
        <f>1-J5-J10</f>
        <v>0.12392654247588847</v>
      </c>
      <c r="K9" s="2">
        <v>180.18772507</v>
      </c>
    </row>
    <row r="10" spans="1:11" x14ac:dyDescent="0.35">
      <c r="E10" s="6" t="s">
        <v>12</v>
      </c>
      <c r="F10" s="6"/>
      <c r="G10" s="2">
        <v>107.11571326000001</v>
      </c>
      <c r="H10" s="4">
        <f>G10/G4</f>
        <v>1.7983691104726657E-3</v>
      </c>
      <c r="I10">
        <v>2049</v>
      </c>
      <c r="J10" s="4">
        <f>I10/I4</f>
        <v>0.27070947284978203</v>
      </c>
      <c r="K10" s="2">
        <v>21286.01725261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3359.9440704799999</v>
      </c>
      <c r="H13" s="5">
        <f>G13/G5</f>
        <v>5.7207953044606422E-2</v>
      </c>
      <c r="I13" s="1">
        <f>I14+I15</f>
        <v>331</v>
      </c>
      <c r="J13" s="5">
        <f>I13/I5</f>
        <v>7.2239196857267568E-2</v>
      </c>
      <c r="K13" s="3">
        <f>K14+K15</f>
        <v>3370.7097281800002</v>
      </c>
    </row>
    <row r="14" spans="1:11" x14ac:dyDescent="0.35">
      <c r="E14" s="6" t="s">
        <v>15</v>
      </c>
      <c r="F14" s="6"/>
      <c r="G14" s="2">
        <v>3359.9440704799999</v>
      </c>
      <c r="H14" s="4">
        <f>G14/G7</f>
        <v>0.11215765256920286</v>
      </c>
      <c r="I14">
        <v>325</v>
      </c>
      <c r="J14" s="4">
        <f>I14/I7</f>
        <v>0.14155052264808363</v>
      </c>
      <c r="K14" s="2">
        <v>3370.7097281800002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2.6246719160104987E-3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7577.5522705000003</v>
      </c>
      <c r="H18" s="4">
        <f>G18/G5</f>
        <v>0.12901889001440603</v>
      </c>
      <c r="I18">
        <v>333</v>
      </c>
      <c r="J18" s="4">
        <f>I18/I5</f>
        <v>7.2675687472719339E-2</v>
      </c>
      <c r="K18" s="2">
        <v>6710.04412589</v>
      </c>
    </row>
    <row r="19" spans="2:11" x14ac:dyDescent="0.35">
      <c r="E19" s="6" t="s">
        <v>20</v>
      </c>
      <c r="F19" s="6"/>
      <c r="G19" s="2">
        <v>3736.6351524199999</v>
      </c>
      <c r="H19" s="4">
        <f>G19/G5</f>
        <v>6.3621668652934074E-2</v>
      </c>
      <c r="I19">
        <v>55</v>
      </c>
      <c r="J19" s="4">
        <f>I19/I5</f>
        <v>1.2003491924923615E-2</v>
      </c>
      <c r="K19" s="2">
        <v>1196.4866924400001</v>
      </c>
    </row>
    <row r="20" spans="2:11" x14ac:dyDescent="0.35">
      <c r="E20" s="6" t="s">
        <v>21</v>
      </c>
      <c r="F20" s="6"/>
      <c r="G20" s="2">
        <v>47417.927460829997</v>
      </c>
      <c r="H20" s="4">
        <f>1-H18-H19</f>
        <v>0.80735944133265991</v>
      </c>
      <c r="I20">
        <v>4157</v>
      </c>
      <c r="J20" s="4">
        <f>1-J18-J19</f>
        <v>0.91532082060235709</v>
      </c>
      <c r="K20" s="2">
        <v>46323.297582760002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45588.142934709998</v>
      </c>
      <c r="H22" s="4">
        <f>G22/G20</f>
        <v>0.96141154571482468</v>
      </c>
      <c r="I22">
        <v>3610</v>
      </c>
      <c r="J22" s="4">
        <f>I22/I20</f>
        <v>0.8684147221554005</v>
      </c>
      <c r="K22" s="2">
        <v>44353.283518279997</v>
      </c>
    </row>
    <row r="23" spans="2:11" x14ac:dyDescent="0.35">
      <c r="F23" t="s">
        <v>24</v>
      </c>
      <c r="G23" s="2">
        <f>G20-G22</f>
        <v>1829.7845261199982</v>
      </c>
      <c r="H23" s="4">
        <f>1-H22</f>
        <v>3.8588454285175322E-2</v>
      </c>
      <c r="I23">
        <f>I20-I22</f>
        <v>547</v>
      </c>
      <c r="J23" s="4">
        <f>1-J22</f>
        <v>0.1315852778445995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58591.820961470003</v>
      </c>
      <c r="H26" s="4">
        <f>G26/G5</f>
        <v>0.99761129115548308</v>
      </c>
      <c r="I26">
        <v>4548</v>
      </c>
      <c r="J26" s="4">
        <f>I26/I5</f>
        <v>0.99257965953731997</v>
      </c>
      <c r="K26" s="2">
        <v>54094.11337146</v>
      </c>
    </row>
    <row r="27" spans="2:11" x14ac:dyDescent="0.35">
      <c r="E27" s="6" t="s">
        <v>27</v>
      </c>
      <c r="F27" s="6"/>
      <c r="G27" s="2">
        <v>140.29392228</v>
      </c>
      <c r="H27" s="4">
        <f>G27/G5</f>
        <v>2.3887088445169631E-3</v>
      </c>
      <c r="I27">
        <v>25</v>
      </c>
      <c r="J27" s="4">
        <f>I27/I5</f>
        <v>5.4561326931470977E-3</v>
      </c>
      <c r="K27" s="2">
        <v>141.85950421000001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20256.70024867</v>
      </c>
    </row>
    <row r="3" spans="1:2" x14ac:dyDescent="0.35">
      <c r="A3" t="s">
        <v>32</v>
      </c>
      <c r="B3">
        <f>'NEWT - EU'!$G$8</f>
        <v>45738.921702069994</v>
      </c>
    </row>
    <row r="4" spans="1:2" x14ac:dyDescent="0.35">
      <c r="A4" t="s">
        <v>33</v>
      </c>
      <c r="B4">
        <f>'NEWT - EU'!$G$9</f>
        <v>17.670149909999999</v>
      </c>
    </row>
    <row r="5" spans="1:2" x14ac:dyDescent="0.35">
      <c r="A5" t="s">
        <v>34</v>
      </c>
      <c r="B5">
        <f>'NEWT - EU'!$G$10</f>
        <v>3.0651344800000002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1038</v>
      </c>
    </row>
    <row r="16" spans="1:2" x14ac:dyDescent="0.35">
      <c r="A16" t="s">
        <v>32</v>
      </c>
      <c r="B16">
        <f>'NEWT - EU'!$I$8</f>
        <v>4161</v>
      </c>
    </row>
    <row r="17" spans="1:2" x14ac:dyDescent="0.35">
      <c r="A17" t="s">
        <v>33</v>
      </c>
      <c r="B17">
        <f>'NEWT - EU'!$I$9</f>
        <v>56</v>
      </c>
    </row>
    <row r="18" spans="1:2" x14ac:dyDescent="0.35">
      <c r="A18" t="s">
        <v>34</v>
      </c>
      <c r="B18">
        <f>'NEWT - EU'!$I$10</f>
        <v>253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9100.6018579600004</v>
      </c>
    </row>
    <row r="28" spans="1:2" x14ac:dyDescent="0.35">
      <c r="A28" t="s">
        <v>37</v>
      </c>
      <c r="B28">
        <f>'NEWT - EU'!$G$19</f>
        <v>806.68645254</v>
      </c>
    </row>
    <row r="29" spans="1:2" x14ac:dyDescent="0.35">
      <c r="A29" t="s">
        <v>38</v>
      </c>
      <c r="B29">
        <f>'NEWT - EU'!$G$22</f>
        <v>53397.021753510002</v>
      </c>
    </row>
    <row r="30" spans="1:2" x14ac:dyDescent="0.35">
      <c r="A30" t="s">
        <v>39</v>
      </c>
      <c r="B30">
        <f>'NEWT - EU'!$G$23</f>
        <v>2691.31188673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65866.702380360002</v>
      </c>
    </row>
    <row r="41" spans="1:2" x14ac:dyDescent="0.35">
      <c r="A41" t="s">
        <v>42</v>
      </c>
      <c r="B41">
        <f>'NEWT - EU'!$G$27</f>
        <v>128.91957038000001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2025-06-03T12:48:03Z</dcterms:created>
  <dcterms:modified xsi:type="dcterms:W3CDTF">2025-06-03T12:48:03Z</dcterms:modified>
</cp:coreProperties>
</file>