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FAC01A8E-0201-410B-AEF3-8C33A984E87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K23" i="5"/>
  <c r="J23" i="5"/>
  <c r="I23" i="5"/>
  <c r="H23" i="5"/>
  <c r="G23" i="5"/>
  <c r="J22" i="5"/>
  <c r="H22" i="5"/>
  <c r="J19" i="5"/>
  <c r="H19" i="5"/>
  <c r="J18" i="5"/>
  <c r="J20" i="5" s="1"/>
  <c r="H18" i="5"/>
  <c r="H20" i="5" s="1"/>
  <c r="J14" i="5"/>
  <c r="H14" i="5"/>
  <c r="K13" i="5"/>
  <c r="J13" i="5"/>
  <c r="I13" i="5"/>
  <c r="G13" i="5"/>
  <c r="H13" i="5" s="1"/>
  <c r="J10" i="5"/>
  <c r="H10" i="5"/>
  <c r="J9" i="5"/>
  <c r="H9" i="5"/>
  <c r="K8" i="5"/>
  <c r="I8" i="5"/>
  <c r="J15" i="5" s="1"/>
  <c r="H8" i="5"/>
  <c r="G8" i="5"/>
  <c r="H15" i="5" s="1"/>
  <c r="J7" i="5"/>
  <c r="J8" i="5" s="1"/>
  <c r="H7" i="5"/>
  <c r="J5" i="5"/>
  <c r="H5" i="5"/>
  <c r="J29" i="2"/>
  <c r="H29" i="2"/>
  <c r="J28" i="2"/>
  <c r="H28" i="2"/>
  <c r="J27" i="2"/>
  <c r="H27" i="2"/>
  <c r="J26" i="2"/>
  <c r="H26" i="2"/>
  <c r="K23" i="2"/>
  <c r="J23" i="2"/>
  <c r="I23" i="2"/>
  <c r="G23" i="2"/>
  <c r="B30" i="3" s="1"/>
  <c r="J22" i="2"/>
  <c r="H22" i="2"/>
  <c r="H23" i="2" s="1"/>
  <c r="J19" i="2"/>
  <c r="H19" i="2"/>
  <c r="J18" i="2"/>
  <c r="J20" i="2" s="1"/>
  <c r="H18" i="2"/>
  <c r="H20" i="2" s="1"/>
  <c r="J14" i="2"/>
  <c r="H14" i="2"/>
  <c r="K13" i="2"/>
  <c r="I13" i="2"/>
  <c r="J13" i="2" s="1"/>
  <c r="H13" i="2"/>
  <c r="G13" i="2"/>
  <c r="J10" i="2"/>
  <c r="H10" i="2"/>
  <c r="J9" i="2"/>
  <c r="H9" i="2"/>
  <c r="K8" i="2"/>
  <c r="J8" i="2"/>
  <c r="I8" i="2"/>
  <c r="B16" i="3" s="1"/>
  <c r="H8" i="2"/>
  <c r="G8" i="2"/>
  <c r="B3" i="3" s="1"/>
  <c r="J7" i="2"/>
  <c r="H7" i="2"/>
  <c r="J5" i="2"/>
  <c r="H5" i="2"/>
  <c r="H15" i="2" l="1"/>
  <c r="J1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<sst xmlns="http://schemas.openxmlformats.org/spreadsheetml/2006/main" count="82" uniqueCount="45">
  <si>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29 May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</si>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</sst>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16374524.414759006</c:v>
                </c:pt>
                <c:pt idx="1">
                  <c:v>587973.04543391988</c:v>
                </c:pt>
                <c:pt idx="2">
                  <c:v>531004.63915511698</c:v>
                </c:pt>
                <c:pt idx="3">
                  <c:v>513.11951887800001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2D1-40EA-ACEF-EBED9A894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452081</c:v>
                </c:pt>
                <c:pt idx="1">
                  <c:v>21866</c:v>
                </c:pt>
                <c:pt idx="2">
                  <c:v>1186597</c:v>
                </c:pt>
                <c:pt idx="3">
                  <c:v>3695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445-4053-8FD9-4AD5F4080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8530842.7660627812</c:v>
                </c:pt>
                <c:pt idx="1">
                  <c:v>2630273.7278424422</c:v>
                </c:pt>
                <c:pt idx="2">
                  <c:v>181627.94476612599</c:v>
                </c:pt>
                <c:pt idx="3">
                  <c:v>5619753.0215215804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738-4F9C-9077-F4166E9A3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8684304.5504675489</c:v>
                </c:pt>
                <c:pt idx="1">
                  <c:v>8267249.8369884994</c:v>
                </c:pt>
                <c:pt idx="2">
                  <c:v>10572.446210894001</c:v>
                </c:pt>
                <c:pt idx="3">
                  <c:v>370.62652598800003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A8A-4025-8CA1-A90CBA4E6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17494015.218866926</v>
      </c>
      <c r="H4" s="5"/>
      <c r="I4" s="1">
        <v>1664239</v>
      </c>
      <c r="J4" s="5"/>
      <c r="K4" s="3">
        <v>94615741.59216693</v>
      </c>
    </row>
    <row r="5" spans="1:11" x14ac:dyDescent="0.35">
      <c r="E5" s="6" t="s">
        <v>7</v>
      </c>
      <c r="F5" s="6"/>
      <c r="G5" s="2">
        <v>16962497.460192926</v>
      </c>
      <c r="H5" s="4">
        <f>G5/G4</f>
        <v>0.96961716609799398</v>
      </c>
      <c r="I5">
        <v>473947</v>
      </c>
      <c r="J5" s="4">
        <f>I5/I4</f>
        <v>0.28478301493956099</v>
      </c>
      <c r="K5" s="2">
        <v>454170.56497091701</v>
      </c>
    </row>
    <row r="6" spans="1:11" x14ac:dyDescent="0.35">
      <c r="F6" t="s">
        <v>8</v>
      </c>
    </row>
    <row r="7" spans="1:11" x14ac:dyDescent="0.35">
      <c r="F7" t="s">
        <v>9</v>
      </c>
      <c r="G7" s="2">
        <v>16374524.414759006</v>
      </c>
      <c r="H7" s="4">
        <f>G7/G5</f>
        <v>0.96533688233034332</v>
      </c>
      <c r="I7">
        <v>452081</v>
      </c>
      <c r="J7" s="4">
        <f>I7/I5</f>
        <v>0.9538640396500031</v>
      </c>
      <c r="K7" s="2">
        <v>471406.39107920398</v>
      </c>
    </row>
    <row r="8" spans="1:11" x14ac:dyDescent="0.35">
      <c r="F8" t="s">
        <v>10</v>
      </c>
      <c r="G8" s="2">
        <f>G5-G7</f>
        <v>587973.04543391988</v>
      </c>
      <c r="H8" s="4">
        <f>1-H7</f>
        <v>3.4663117669656685E-2</v>
      </c>
      <c r="I8">
        <f>I5-I7</f>
        <v>21866</v>
      </c>
      <c r="J8" s="4">
        <f>1-J7</f>
        <v>4.6135960349996896E-2</v>
      </c>
      <c r="K8" s="2">
        <f>K5-K7</f>
        <v>-17235.826108286972</v>
      </c>
    </row>
    <row r="9" spans="1:11" x14ac:dyDescent="0.35">
      <c r="E9" s="6" t="s">
        <v>11</v>
      </c>
      <c r="F9" s="6"/>
      <c r="G9" s="2">
        <v>531004.63915511698</v>
      </c>
      <c r="H9" s="4">
        <f>1-H5-H10</f>
        <v>3.0353502755756386E-2</v>
      </c>
      <c r="I9">
        <v>1186597</v>
      </c>
      <c r="J9" s="4">
        <f>1-J5-J10</f>
        <v>0.71299675106760507</v>
      </c>
      <c r="K9" s="2">
        <v>94156577.905793115</v>
      </c>
    </row>
    <row r="10" spans="1:11" x14ac:dyDescent="0.35">
      <c r="E10" s="6" t="s">
        <v>12</v>
      </c>
      <c r="F10" s="6"/>
      <c r="G10" s="2">
        <v>513.11951887800001</v>
      </c>
      <c r="H10" s="4">
        <f>G10/G4</f>
        <v>2.9331146249639217E-5</v>
      </c>
      <c r="I10">
        <v>3695</v>
      </c>
      <c r="J10" s="4">
        <f>I10/I4</f>
        <v>2.220233992833962E-3</v>
      </c>
      <c r="K10" s="2">
        <v>4993.1214028969998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10014633.904751398</v>
      </c>
      <c r="H13" s="5">
        <f>G13/G5</f>
        <v>0.59039854999261965</v>
      </c>
      <c r="I13" s="1">
        <f>I14+I15</f>
        <v>293738</v>
      </c>
      <c r="J13" s="5">
        <f>I13/I5</f>
        <v>0.61976972108695694</v>
      </c>
      <c r="K13" s="3">
        <f>K14+K15</f>
        <v>-60321.380598514006</v>
      </c>
    </row>
    <row r="14" spans="1:11" x14ac:dyDescent="0.35">
      <c r="E14" s="6" t="s">
        <v>15</v>
      </c>
      <c r="F14" s="6"/>
      <c r="G14" s="2">
        <v>9978298.2299687415</v>
      </c>
      <c r="H14" s="4">
        <f>G14/G7</f>
        <v>0.60937942240172216</v>
      </c>
      <c r="I14">
        <v>292219</v>
      </c>
      <c r="J14" s="4">
        <f>I14/I7</f>
        <v>0.64638637766241003</v>
      </c>
      <c r="K14" s="2">
        <v>-69171.550598514004</v>
      </c>
    </row>
    <row r="15" spans="1:11" x14ac:dyDescent="0.35">
      <c r="E15" s="6" t="s">
        <v>16</v>
      </c>
      <c r="F15" s="6"/>
      <c r="G15" s="2">
        <v>36335.674782656002</v>
      </c>
      <c r="H15" s="4">
        <f>G15/G8</f>
        <v>6.1798198173932506E-2</v>
      </c>
      <c r="I15">
        <v>1519</v>
      </c>
      <c r="J15" s="4">
        <f>I15/I8</f>
        <v>6.9468581359187778E-2</v>
      </c>
      <c r="K15" s="2">
        <v>8850.17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8530842.7660627812</v>
      </c>
      <c r="H18" s="4">
        <f>G18/G5</f>
        <v>0.5029237461100704</v>
      </c>
      <c r="I18">
        <v>269116</v>
      </c>
      <c r="J18" s="4">
        <f>I18/I5</f>
        <v>0.56781876454540281</v>
      </c>
      <c r="K18" s="2">
        <v>-57461.732988074997</v>
      </c>
    </row>
    <row r="19" spans="2:11" x14ac:dyDescent="0.35">
      <c r="E19" s="6" t="s">
        <v>20</v>
      </c>
      <c r="F19" s="6"/>
      <c r="G19" s="2">
        <v>2630273.7278424422</v>
      </c>
      <c r="H19" s="4">
        <f>G19/G5</f>
        <v>0.1550640602314069</v>
      </c>
      <c r="I19">
        <v>42081</v>
      </c>
      <c r="J19" s="4">
        <f>I19/I5</f>
        <v>8.8788408830523247E-2</v>
      </c>
      <c r="K19" s="2">
        <v>878.30113828000003</v>
      </c>
    </row>
    <row r="20" spans="2:11" x14ac:dyDescent="0.35">
      <c r="E20" s="6" t="s">
        <v>21</v>
      </c>
      <c r="F20" s="6"/>
      <c r="G20" s="2">
        <v>5801380.966287706</v>
      </c>
      <c r="H20" s="4">
        <f>1-H18-H19</f>
        <v>0.3420121936585227</v>
      </c>
      <c r="I20">
        <v>162750</v>
      </c>
      <c r="J20" s="4">
        <f>1-J18-J19</f>
        <v>0.34339282662407394</v>
      </c>
      <c r="K20" s="2">
        <v>510753.996820712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181627.94476612599</v>
      </c>
      <c r="H22" s="4">
        <f>G22/G20</f>
        <v>3.1307708599311208E-2</v>
      </c>
      <c r="I22">
        <v>14863</v>
      </c>
      <c r="J22" s="4">
        <f>I22/I20</f>
        <v>9.1324116743471587E-2</v>
      </c>
      <c r="K22" s="2">
        <v>78889.997739347004</v>
      </c>
    </row>
    <row r="23" spans="2:11" x14ac:dyDescent="0.35">
      <c r="F23" t="s">
        <v>24</v>
      </c>
      <c r="G23" s="2">
        <f>G20-G22</f>
        <v>5619753.0215215804</v>
      </c>
      <c r="H23" s="4">
        <f>1-H22</f>
        <v>0.9686922914006888</v>
      </c>
      <c r="I23">
        <f>I20-I22</f>
        <v>147887</v>
      </c>
      <c r="J23" s="4">
        <f>1-J22</f>
        <v>0.90867588325652837</v>
      </c>
      <c r="K23" s="2">
        <f>K20-K22</f>
        <v>431863.99908136501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8684304.5504675489</v>
      </c>
      <c r="H26" s="4">
        <f>G26/G5</f>
        <v>0.51197086813705417</v>
      </c>
      <c r="I26">
        <v>258994</v>
      </c>
      <c r="J26" s="4">
        <f>I26/I5</f>
        <v>0.54646194616697652</v>
      </c>
      <c r="K26" s="2">
        <v>12937.23853223</v>
      </c>
    </row>
    <row r="27" spans="2:11" x14ac:dyDescent="0.35">
      <c r="E27" s="6" t="s">
        <v>27</v>
      </c>
      <c r="F27" s="6"/>
      <c r="G27" s="2">
        <v>8267249.8369884994</v>
      </c>
      <c r="H27" s="4">
        <f>G27/G5</f>
        <v>0.4873839985173074</v>
      </c>
      <c r="I27">
        <v>214217</v>
      </c>
      <c r="J27" s="4">
        <f>I27/I5</f>
        <v>0.45198513757867442</v>
      </c>
      <c r="K27" s="2">
        <v>441209.75643868698</v>
      </c>
    </row>
    <row r="28" spans="2:11" x14ac:dyDescent="0.35">
      <c r="E28" s="6" t="s">
        <v>28</v>
      </c>
      <c r="F28" s="6"/>
      <c r="G28" s="2">
        <v>10572.446210894001</v>
      </c>
      <c r="H28" s="4">
        <f>G28/G5</f>
        <v>6.2328358401851473E-4</v>
      </c>
      <c r="I28">
        <v>727</v>
      </c>
      <c r="J28" s="4">
        <f>I28/I5</f>
        <v>1.533926789282346E-3</v>
      </c>
      <c r="K28" s="2">
        <v>23.57</v>
      </c>
    </row>
    <row r="29" spans="2:11" x14ac:dyDescent="0.35">
      <c r="E29" s="6" t="s">
        <v>29</v>
      </c>
      <c r="F29" s="6"/>
      <c r="G29" s="2">
        <v>370.62652598800003</v>
      </c>
      <c r="H29" s="4">
        <f>G29/G5</f>
        <v>2.1849761620172684E-5</v>
      </c>
      <c r="I29">
        <v>9</v>
      </c>
      <c r="J29" s="4">
        <f>I29/I5</f>
        <v>1.8989465066769069E-5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18106356.115960252</v>
      </c>
      <c r="H4" s="5"/>
      <c r="I4" s="1">
        <v>3063154</v>
      </c>
      <c r="J4" s="5"/>
      <c r="K4" s="3">
        <v>247739366.20200244</v>
      </c>
    </row>
    <row r="5" spans="1:11" x14ac:dyDescent="0.35">
      <c r="E5" s="6" t="s">
        <v>7</v>
      </c>
      <c r="F5" s="6"/>
      <c r="G5" s="2">
        <v>15206864.055875758</v>
      </c>
      <c r="H5" s="4">
        <f>G5/G4</f>
        <v>0.83986330316740698</v>
      </c>
      <c r="I5">
        <v>456804</v>
      </c>
      <c r="J5" s="4">
        <f>I5/I4</f>
        <v>0.14912864322198624</v>
      </c>
      <c r="K5" s="2">
        <v>14580779.903836284</v>
      </c>
    </row>
    <row r="6" spans="1:11" x14ac:dyDescent="0.35">
      <c r="F6" t="s">
        <v>8</v>
      </c>
    </row>
    <row r="7" spans="1:11" x14ac:dyDescent="0.35">
      <c r="F7" t="s">
        <v>9</v>
      </c>
      <c r="G7" s="2">
        <v>14494462.334002111</v>
      </c>
      <c r="H7" s="4">
        <f>G7/G5</f>
        <v>0.95315262112845789</v>
      </c>
      <c r="I7">
        <v>431156</v>
      </c>
      <c r="J7" s="4">
        <f>I7/I5</f>
        <v>0.94385338131890262</v>
      </c>
      <c r="K7" s="2">
        <v>13928861.83215303</v>
      </c>
    </row>
    <row r="8" spans="1:11" x14ac:dyDescent="0.35">
      <c r="F8" t="s">
        <v>10</v>
      </c>
      <c r="G8" s="2">
        <f>G5-G7</f>
        <v>712401.7218736466</v>
      </c>
      <c r="H8" s="4">
        <f>1-H7</f>
        <v>4.6847378871542111E-2</v>
      </c>
      <c r="I8">
        <f>I5-I7</f>
        <v>25648</v>
      </c>
      <c r="J8" s="4">
        <f>1-J7</f>
        <v>5.6146618681097382E-2</v>
      </c>
      <c r="K8" s="2">
        <f>K5-K7</f>
        <v>651918.07168325409</v>
      </c>
    </row>
    <row r="9" spans="1:11" x14ac:dyDescent="0.35">
      <c r="E9" s="6" t="s">
        <v>11</v>
      </c>
      <c r="F9" s="6"/>
      <c r="G9" s="2">
        <v>2749006.91402276</v>
      </c>
      <c r="H9" s="4">
        <f>1-H5-H10</f>
        <v>0.15182551897339436</v>
      </c>
      <c r="I9">
        <v>1856266</v>
      </c>
      <c r="J9" s="4">
        <f>1-J5-J10</f>
        <v>0.60599826192218864</v>
      </c>
      <c r="K9" s="2">
        <v>231843285.51634774</v>
      </c>
    </row>
    <row r="10" spans="1:11" x14ac:dyDescent="0.35">
      <c r="E10" s="6" t="s">
        <v>12</v>
      </c>
      <c r="F10" s="6"/>
      <c r="G10" s="2">
        <v>150485.14606173499</v>
      </c>
      <c r="H10" s="4">
        <f>G10/G4</f>
        <v>8.3111778591986544E-3</v>
      </c>
      <c r="I10">
        <v>750084</v>
      </c>
      <c r="J10" s="4">
        <f>I10/I4</f>
        <v>0.24487309485582506</v>
      </c>
      <c r="K10" s="2">
        <v>1315300.7818183929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7795421.3785305358</v>
      </c>
      <c r="H13" s="5">
        <f>G13/G5</f>
        <v>0.51262517701790555</v>
      </c>
      <c r="I13" s="1">
        <f>I14+I15</f>
        <v>194209</v>
      </c>
      <c r="J13" s="5">
        <f>I13/I5</f>
        <v>0.42514732795684801</v>
      </c>
      <c r="K13" s="3">
        <f>K14+K15</f>
        <v>3328866.496681815</v>
      </c>
    </row>
    <row r="14" spans="1:11" x14ac:dyDescent="0.35">
      <c r="E14" s="6" t="s">
        <v>15</v>
      </c>
      <c r="F14" s="6"/>
      <c r="G14" s="2">
        <v>7769160.4779834282</v>
      </c>
      <c r="H14" s="4">
        <f>G14/G7</f>
        <v>0.53600887697351796</v>
      </c>
      <c r="I14">
        <v>193099</v>
      </c>
      <c r="J14" s="4">
        <f>I14/I7</f>
        <v>0.44786341834510013</v>
      </c>
      <c r="K14" s="2">
        <v>3238557.4647522341</v>
      </c>
    </row>
    <row r="15" spans="1:11" x14ac:dyDescent="0.35">
      <c r="E15" s="6" t="s">
        <v>16</v>
      </c>
      <c r="F15" s="6"/>
      <c r="G15" s="2">
        <v>26260.900547108002</v>
      </c>
      <c r="H15" s="4">
        <f>G15/G8</f>
        <v>3.6862488875013838E-2</v>
      </c>
      <c r="I15">
        <v>1110</v>
      </c>
      <c r="J15" s="4">
        <f>I15/I8</f>
        <v>4.3278228321896442E-2</v>
      </c>
      <c r="K15" s="2">
        <v>90309.031929581004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6841151.8025549352</v>
      </c>
      <c r="H18" s="4">
        <f>G18/G5</f>
        <v>0.44987262182511539</v>
      </c>
      <c r="I18">
        <v>184766</v>
      </c>
      <c r="J18" s="4">
        <f>I18/I5</f>
        <v>0.40447544242169509</v>
      </c>
      <c r="K18" s="2">
        <v>2653718.4111567298</v>
      </c>
    </row>
    <row r="19" spans="2:11" x14ac:dyDescent="0.35">
      <c r="E19" s="6" t="s">
        <v>20</v>
      </c>
      <c r="F19" s="6"/>
      <c r="G19" s="2">
        <v>2270212.0574998502</v>
      </c>
      <c r="H19" s="4">
        <f>G19/G5</f>
        <v>0.14928864025865124</v>
      </c>
      <c r="I19">
        <v>57148</v>
      </c>
      <c r="J19" s="4">
        <f>I19/I5</f>
        <v>0.12510398332764161</v>
      </c>
      <c r="K19" s="2">
        <v>3442293.519450245</v>
      </c>
    </row>
    <row r="20" spans="2:11" x14ac:dyDescent="0.35">
      <c r="E20" s="6" t="s">
        <v>21</v>
      </c>
      <c r="F20" s="6"/>
      <c r="G20" s="2">
        <v>6095398.8506309725</v>
      </c>
      <c r="H20" s="4">
        <f>1-H18-H19</f>
        <v>0.40083873791623331</v>
      </c>
      <c r="I20">
        <v>214850</v>
      </c>
      <c r="J20" s="4">
        <f>1-J18-J19</f>
        <v>0.4704205742506633</v>
      </c>
      <c r="K20" s="2">
        <v>8413298.2389418446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481326.08456395997</v>
      </c>
      <c r="H22" s="4">
        <f>G22/G20</f>
        <v>7.8965478118652552E-2</v>
      </c>
      <c r="I22">
        <v>33933</v>
      </c>
      <c r="J22" s="4">
        <f>I22/I20</f>
        <v>0.15793809634628811</v>
      </c>
      <c r="K22" s="2">
        <v>3944623.188614687</v>
      </c>
    </row>
    <row r="23" spans="2:11" x14ac:dyDescent="0.35">
      <c r="F23" t="s">
        <v>24</v>
      </c>
      <c r="G23" s="2">
        <f>G20-G22</f>
        <v>5614072.7660670122</v>
      </c>
      <c r="H23" s="4">
        <f>1-H22</f>
        <v>0.92103452188134749</v>
      </c>
      <c r="I23">
        <f>I20-I22</f>
        <v>180917</v>
      </c>
      <c r="J23" s="4">
        <f>1-J22</f>
        <v>0.84206190365371192</v>
      </c>
      <c r="K23" s="2">
        <f>K20-K22</f>
        <v>4468675.0503271576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8465673.8639889881</v>
      </c>
      <c r="H26" s="4">
        <f>G26/G5</f>
        <v>0.55670083147208438</v>
      </c>
      <c r="I26">
        <v>245743</v>
      </c>
      <c r="J26" s="4">
        <f>I26/I5</f>
        <v>0.53796157651859444</v>
      </c>
      <c r="K26" s="2">
        <v>4681131.8516062619</v>
      </c>
    </row>
    <row r="27" spans="2:11" x14ac:dyDescent="0.35">
      <c r="E27" s="6" t="s">
        <v>27</v>
      </c>
      <c r="F27" s="6"/>
      <c r="G27" s="2">
        <v>6704997.1174298432</v>
      </c>
      <c r="H27" s="4">
        <f>G27/G5</f>
        <v>0.44091911999694039</v>
      </c>
      <c r="I27">
        <v>209804</v>
      </c>
      <c r="J27" s="4">
        <f>I27/I5</f>
        <v>0.45928669626360541</v>
      </c>
      <c r="K27" s="2">
        <v>9898035.1331885792</v>
      </c>
    </row>
    <row r="28" spans="2:11" x14ac:dyDescent="0.35">
      <c r="E28" s="6" t="s">
        <v>28</v>
      </c>
      <c r="F28" s="6"/>
      <c r="G28" s="2">
        <v>32690.600255369998</v>
      </c>
      <c r="H28" s="4">
        <f>G28/G5</f>
        <v>2.1497266060413506E-3</v>
      </c>
      <c r="I28">
        <v>1133</v>
      </c>
      <c r="J28" s="4">
        <f>I28/I5</f>
        <v>2.4802760045884013E-3</v>
      </c>
      <c r="K28" s="2">
        <v>120.03032392599999</v>
      </c>
    </row>
    <row r="29" spans="2:11" x14ac:dyDescent="0.35">
      <c r="E29" s="6" t="s">
        <v>29</v>
      </c>
      <c r="F29" s="6"/>
      <c r="G29" s="2">
        <v>3502.474201557</v>
      </c>
      <c r="H29" s="4">
        <f>G29/G5</f>
        <v>2.3032192493387119E-4</v>
      </c>
      <c r="I29">
        <v>115</v>
      </c>
      <c r="J29" s="4">
        <f>I29/I5</f>
        <v>2.517491090270663E-4</v>
      </c>
      <c r="K29" s="2">
        <v>1492.8887175140001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EU'!$G$7</f>
        <v>16374524.414759006</v>
      </c>
    </row>
    <row r="3" spans="1:2" x14ac:dyDescent="0.35">
      <c r="A3" t="s">
        <v>32</v>
      </c>
      <c r="B3">
        <f>'NEWT - EU'!$G$8</f>
        <v>587973.04543391988</v>
      </c>
    </row>
    <row r="4" spans="1:2" x14ac:dyDescent="0.35">
      <c r="A4" t="s">
        <v>33</v>
      </c>
      <c r="B4">
        <f>'NEWT - EU'!$G$9</f>
        <v>531004.63915511698</v>
      </c>
    </row>
    <row r="5" spans="1:2" x14ac:dyDescent="0.35">
      <c r="A5" t="s">
        <v>34</v>
      </c>
      <c r="B5">
        <f>'NEWT - EU'!$G$10</f>
        <v>513.11951887800001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EU'!$I$7</f>
        <v>452081</v>
      </c>
    </row>
    <row r="16" spans="1:2" x14ac:dyDescent="0.35">
      <c r="A16" t="s">
        <v>32</v>
      </c>
      <c r="B16">
        <f>'NEWT - EU'!$I$8</f>
        <v>21866</v>
      </c>
    </row>
    <row r="17" spans="1:2" x14ac:dyDescent="0.35">
      <c r="A17" t="s">
        <v>33</v>
      </c>
      <c r="B17">
        <f>'NEWT - EU'!$I$9</f>
        <v>1186597</v>
      </c>
    </row>
    <row r="18" spans="1:2" x14ac:dyDescent="0.35">
      <c r="A18" t="s">
        <v>34</v>
      </c>
      <c r="B18">
        <f>'NEWT - EU'!$I$10</f>
        <v>3695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EU'!$G$18</f>
        <v>8530842.7660627812</v>
      </c>
    </row>
    <row r="28" spans="1:2" x14ac:dyDescent="0.35">
      <c r="A28" t="s">
        <v>37</v>
      </c>
      <c r="B28">
        <f>'NEWT - EU'!$G$19</f>
        <v>2630273.7278424422</v>
      </c>
    </row>
    <row r="29" spans="1:2" x14ac:dyDescent="0.35">
      <c r="A29" t="s">
        <v>38</v>
      </c>
      <c r="B29">
        <f>'NEWT - EU'!$G$22</f>
        <v>181627.94476612599</v>
      </c>
    </row>
    <row r="30" spans="1:2" x14ac:dyDescent="0.35">
      <c r="A30" t="s">
        <v>39</v>
      </c>
      <c r="B30">
        <f>'NEWT - EU'!$G$23</f>
        <v>5619753.0215215804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EU'!$G$26</f>
        <v>8684304.5504675489</v>
      </c>
    </row>
    <row r="41" spans="1:2" x14ac:dyDescent="0.35">
      <c r="A41" t="s">
        <v>42</v>
      </c>
      <c r="B41">
        <f>'NEWT - EU'!$G$27</f>
        <v>8267249.8369884994</v>
      </c>
    </row>
    <row r="42" spans="1:2" x14ac:dyDescent="0.35">
      <c r="A42" t="s">
        <v>43</v>
      </c>
      <c r="B42">
        <f>'NEWT - EU'!$G$28</f>
        <v>10572.446210894001</v>
      </c>
    </row>
    <row r="43" spans="1:2" x14ac:dyDescent="0.35">
      <c r="A43" t="s">
        <v>44</v>
      </c>
      <c r="B43">
        <f>'NEWT - EU'!$G$29</f>
        <v>370.62652598800003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2026-06-02T18:17:09Z</dcterms:created>
  <dcterms:modified xsi:type="dcterms:W3CDTF">2026-06-02T18:17:09Z</dcterms:modified>
</cp:coreProperties>
</file>