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ma01-my.sharepoint.com/personal/siobhan_benrejdal_icmagroup_org/Documents/Desktop/"/>
    </mc:Choice>
  </mc:AlternateContent>
  <xr:revisionPtr revIDLastSave="0" documentId="8_{EC7EE391-5187-4700-996A-F7101E69B8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EWT - EU" sheetId="2" r:id="rId1"/>
    <sheet name="Outstanding - EU" sheetId="5" r:id="rId2"/>
    <sheet name="Images - EU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29" i="3"/>
  <c r="B28" i="3"/>
  <c r="B27" i="3"/>
  <c r="B18" i="3"/>
  <c r="B17" i="3"/>
  <c r="B15" i="3"/>
  <c r="B5" i="3"/>
  <c r="B4" i="3"/>
  <c r="B2" i="3"/>
  <c r="J29" i="5"/>
  <c r="H29" i="5"/>
  <c r="J28" i="5"/>
  <c r="H28" i="5"/>
  <c r="J27" i="5"/>
  <c r="H27" i="5"/>
  <c r="J26" i="5"/>
  <c r="H26" i="5"/>
  <c r="I23" i="5"/>
  <c r="H23" i="5"/>
  <c r="G23" i="5"/>
  <c r="J22" i="5"/>
  <c r="J23" i="5" s="1"/>
  <c r="H22" i="5"/>
  <c r="J19" i="5"/>
  <c r="H19" i="5"/>
  <c r="J18" i="5"/>
  <c r="J20" i="5" s="1"/>
  <c r="H18" i="5"/>
  <c r="H20" i="5" s="1"/>
  <c r="J15" i="5"/>
  <c r="J14" i="5"/>
  <c r="H14" i="5"/>
  <c r="K13" i="5"/>
  <c r="I13" i="5"/>
  <c r="J13" i="5" s="1"/>
  <c r="G13" i="5"/>
  <c r="H13" i="5" s="1"/>
  <c r="J10" i="5"/>
  <c r="H10" i="5"/>
  <c r="K8" i="5"/>
  <c r="J8" i="5"/>
  <c r="I8" i="5"/>
  <c r="H8" i="5"/>
  <c r="G8" i="5"/>
  <c r="H15" i="5" s="1"/>
  <c r="J7" i="5"/>
  <c r="H7" i="5"/>
  <c r="J5" i="5"/>
  <c r="J9" i="5" s="1"/>
  <c r="H5" i="5"/>
  <c r="H9" i="5" s="1"/>
  <c r="J29" i="2"/>
  <c r="H29" i="2"/>
  <c r="J28" i="2"/>
  <c r="H28" i="2"/>
  <c r="J27" i="2"/>
  <c r="H27" i="2"/>
  <c r="J26" i="2"/>
  <c r="H26" i="2"/>
  <c r="J23" i="2"/>
  <c r="I23" i="2"/>
  <c r="H23" i="2"/>
  <c r="G23" i="2"/>
  <c r="B30" i="3" s="1"/>
  <c r="J22" i="2"/>
  <c r="H22" i="2"/>
  <c r="J19" i="2"/>
  <c r="H19" i="2"/>
  <c r="J18" i="2"/>
  <c r="J20" i="2" s="1"/>
  <c r="H18" i="2"/>
  <c r="H20" i="2" s="1"/>
  <c r="J14" i="2"/>
  <c r="H14" i="2"/>
  <c r="K13" i="2"/>
  <c r="I13" i="2"/>
  <c r="J13" i="2" s="1"/>
  <c r="H13" i="2"/>
  <c r="G13" i="2"/>
  <c r="J10" i="2"/>
  <c r="H10" i="2"/>
  <c r="H9" i="2"/>
  <c r="K8" i="2"/>
  <c r="J8" i="2"/>
  <c r="I8" i="2"/>
  <c r="B16" i="3" s="1"/>
  <c r="G8" i="2"/>
  <c r="B3" i="3" s="1"/>
  <c r="J7" i="2"/>
  <c r="H7" i="2"/>
  <c r="H8" i="2" s="1"/>
  <c r="J5" i="2"/>
  <c r="J9" i="2" s="1"/>
  <c r="H5" i="2"/>
  <c r="H15" i="2" l="1"/>
  <c r="J15" i="2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<sst xmlns="http://schemas.openxmlformats.org/spreadsheetml/2006/main" count="82" uniqueCount="45">
  <si>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28 February 2025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</si>
  <si>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</si>
  <si>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</si>
  <si>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</si>
  <si>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</si>
  <si>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</si>
  <si>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</si>
  <si>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</si>
  <si>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</si>
  <si>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</si>
  <si>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</si>
  <si>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</si>
  <si>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</si>
  <si>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</si>
  <si>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</si>
  <si>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</si>
  <si>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</si>
  <si>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</si>
  <si>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</si>
  <si>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</si>
  <si>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</si>
  <si>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</si>
  <si>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</si>
  <si>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</si>
  <si>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</si>
  <si>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</si>
  <si>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</si>
  <si>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</si>
  <si>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</si>
  <si>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</si>
  <si>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</si>
  <si>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</si>
  <si>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</si>
  <si>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</si>
  <si>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</si>
  <si>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</si>
  <si>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EEA MIC</t>
  </si>
  <si>
    <t>nEEA MIC</t>
  </si>
  <si>
    <t>XOFF</t>
  </si>
  <si>
    <t>XXXX</t>
  </si>
  <si>
    <t>Location of Counterparties</t>
  </si>
  <si>
    <t>EEA-EEA</t>
  </si>
  <si>
    <t>EEA-nEEA</t>
  </si>
  <si>
    <t>nEEA-EEA</t>
  </si>
  <si>
    <t>nEEA-nEEA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</si>
</sst>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EU'!$B$2:$B$5</c:f>
              <c:numCache>
                <c:formatCode>General</c:formatCode>
                <c:ptCount val="4"/>
                <c:pt idx="0">
                  <c:v>15764924.479185268</c:v>
                </c:pt>
                <c:pt idx="1">
                  <c:v>585802.60435250401</c:v>
                </c:pt>
                <c:pt idx="2">
                  <c:v>484290.982404813</c:v>
                </c:pt>
                <c:pt idx="3">
                  <c:v>903.62276085400003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212-47B5-84B9-FECC966F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EU'!$B$15:$B$18</c:f>
              <c:numCache>
                <c:formatCode>General</c:formatCode>
                <c:ptCount val="4"/>
                <c:pt idx="0">
                  <c:v>483906</c:v>
                </c:pt>
                <c:pt idx="1">
                  <c:v>20093</c:v>
                </c:pt>
                <c:pt idx="2">
                  <c:v>954783</c:v>
                </c:pt>
                <c:pt idx="3">
                  <c:v>3744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0FC0-44F6-AB0C-CF7CA829D5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EU'!$A$27:$A$30</c:f>
              <c:strCache>
                <c:ptCount val="4"/>
                <c:pt idx="0">
                  <c:v>EEA MIC</c:v>
                </c:pt>
                <c:pt idx="1">
                  <c:v>nEEA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EU'!$B$27:$B$30</c:f>
              <c:numCache>
                <c:formatCode>General</c:formatCode>
                <c:ptCount val="4"/>
                <c:pt idx="0">
                  <c:v>7197144.6339955386</c:v>
                </c:pt>
                <c:pt idx="1">
                  <c:v>1935521.9457535821</c:v>
                </c:pt>
                <c:pt idx="2">
                  <c:v>100555.02238600999</c:v>
                </c:pt>
                <c:pt idx="3">
                  <c:v>7117505.4814026412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1F17-4727-BD9E-66C1CC5617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EU'!$A$40:$A$43</c:f>
              <c:strCache>
                <c:ptCount val="4"/>
                <c:pt idx="0">
                  <c:v>EEA-EEA</c:v>
                </c:pt>
                <c:pt idx="1">
                  <c:v>EEA-nEEA</c:v>
                </c:pt>
                <c:pt idx="2">
                  <c:v>nEEA-EEA</c:v>
                </c:pt>
                <c:pt idx="3">
                  <c:v>nEEA-nEEA</c:v>
                </c:pt>
              </c:strCache>
            </c:strRef>
          </c:cat>
          <c:val>
            <c:numRef>
              <c:f>'Images - EU'!$B$40:$B$43</c:f>
              <c:numCache>
                <c:formatCode>General</c:formatCode>
                <c:ptCount val="4"/>
                <c:pt idx="0">
                  <c:v>7234395.1557339737</c:v>
                </c:pt>
                <c:pt idx="1">
                  <c:v>9063681.7668956798</c:v>
                </c:pt>
                <c:pt idx="2">
                  <c:v>10539.918030282999</c:v>
                </c:pt>
                <c:pt idx="3">
                  <c:v>42110.242877834004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4C0A-4C07-A70E-AFF181043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16835921.68870344</v>
      </c>
      <c r="H4" s="5"/>
      <c r="I4" s="1">
        <v>1462526</v>
      </c>
      <c r="J4" s="5"/>
      <c r="K4" s="3">
        <v>1131831.271342509</v>
      </c>
    </row>
    <row r="5" spans="1:11" x14ac:dyDescent="0.25">
      <c r="E5" s="6" t="s">
        <v>7</v>
      </c>
      <c r="F5" s="6"/>
      <c r="G5" s="2">
        <v>16350727.083537772</v>
      </c>
      <c r="H5" s="4">
        <f>G5/G4</f>
        <v>0.97118098942624431</v>
      </c>
      <c r="I5">
        <v>503999</v>
      </c>
      <c r="J5" s="4">
        <f>I5/I4</f>
        <v>0.34460857448004345</v>
      </c>
      <c r="K5" s="2">
        <v>951661.79317532899</v>
      </c>
    </row>
    <row r="6" spans="1:11" x14ac:dyDescent="0.25">
      <c r="F6" t="s">
        <v>8</v>
      </c>
    </row>
    <row r="7" spans="1:11" x14ac:dyDescent="0.25">
      <c r="F7" t="s">
        <v>9</v>
      </c>
      <c r="G7" s="2">
        <v>15764924.479185268</v>
      </c>
      <c r="H7" s="4">
        <f>G7/G5</f>
        <v>0.96417268777348131</v>
      </c>
      <c r="I7">
        <v>483906</v>
      </c>
      <c r="J7" s="4">
        <f>I7/I5</f>
        <v>0.96013285740646315</v>
      </c>
      <c r="K7" s="2">
        <v>822533.97262102505</v>
      </c>
    </row>
    <row r="8" spans="1:11" x14ac:dyDescent="0.25">
      <c r="F8" t="s">
        <v>10</v>
      </c>
      <c r="G8" s="2">
        <f>G5-G7</f>
        <v>585802.60435250401</v>
      </c>
      <c r="H8" s="4">
        <f>1-H7</f>
        <v>3.5827312226518693E-2</v>
      </c>
      <c r="I8">
        <f>I5-I7</f>
        <v>20093</v>
      </c>
      <c r="J8" s="4">
        <f>1-J7</f>
        <v>3.9867142593536853E-2</v>
      </c>
      <c r="K8" s="2">
        <f>K5-K7</f>
        <v>129127.82055430394</v>
      </c>
    </row>
    <row r="9" spans="1:11" x14ac:dyDescent="0.25">
      <c r="E9" s="6" t="s">
        <v>11</v>
      </c>
      <c r="F9" s="6"/>
      <c r="G9" s="2">
        <v>484290.982404813</v>
      </c>
      <c r="H9" s="4">
        <f>1-H5-H10</f>
        <v>2.8765338266556712E-2</v>
      </c>
      <c r="I9">
        <v>954783</v>
      </c>
      <c r="J9" s="4">
        <f>1-J5-J10</f>
        <v>0.65283147103025863</v>
      </c>
      <c r="K9" s="2">
        <v>178322.49041369301</v>
      </c>
    </row>
    <row r="10" spans="1:11" x14ac:dyDescent="0.25">
      <c r="E10" s="6" t="s">
        <v>12</v>
      </c>
      <c r="F10" s="6"/>
      <c r="G10" s="2">
        <v>903.62276085400003</v>
      </c>
      <c r="H10" s="4">
        <f>G10/G4</f>
        <v>5.3672307198976371E-5</v>
      </c>
      <c r="I10">
        <v>3744</v>
      </c>
      <c r="J10" s="4">
        <f>I10/I4</f>
        <v>2.5599544896979611E-3</v>
      </c>
      <c r="K10" s="2">
        <v>1846.987753487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8461244.847764248</v>
      </c>
      <c r="H13" s="5">
        <f>G13/G5</f>
        <v>0.51748431764133551</v>
      </c>
      <c r="I13" s="1">
        <f>I14+I15</f>
        <v>305777</v>
      </c>
      <c r="J13" s="5">
        <f>I13/I5</f>
        <v>0.60670160059841394</v>
      </c>
      <c r="K13" s="3">
        <f>K14+K15</f>
        <v>-66988.74392584899</v>
      </c>
    </row>
    <row r="14" spans="1:11" x14ac:dyDescent="0.25">
      <c r="E14" s="6" t="s">
        <v>15</v>
      </c>
      <c r="F14" s="6"/>
      <c r="G14" s="2">
        <v>8430113.9024380855</v>
      </c>
      <c r="H14" s="4">
        <f>G14/G7</f>
        <v>0.53473861632312458</v>
      </c>
      <c r="I14">
        <v>303875</v>
      </c>
      <c r="J14" s="4">
        <f>I14/I7</f>
        <v>0.62796286882163066</v>
      </c>
      <c r="K14" s="2">
        <v>-69694.270911048996</v>
      </c>
    </row>
    <row r="15" spans="1:11" x14ac:dyDescent="0.25">
      <c r="E15" s="6" t="s">
        <v>16</v>
      </c>
      <c r="F15" s="6"/>
      <c r="G15" s="2">
        <v>31130.945326163001</v>
      </c>
      <c r="H15" s="4">
        <f>G15/G8</f>
        <v>5.3142381230231094E-2</v>
      </c>
      <c r="I15">
        <v>1902</v>
      </c>
      <c r="J15" s="4">
        <f>I15/I8</f>
        <v>9.4659831782212711E-2</v>
      </c>
      <c r="K15" s="2">
        <v>2705.5269852000001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7197144.6339955386</v>
      </c>
      <c r="H18" s="4">
        <f>G18/G5</f>
        <v>0.44017275789782845</v>
      </c>
      <c r="I18">
        <v>277930</v>
      </c>
      <c r="J18" s="4">
        <f>I18/I5</f>
        <v>0.55144950684425964</v>
      </c>
      <c r="K18" s="2">
        <v>2852.4005803559999</v>
      </c>
    </row>
    <row r="19" spans="2:11" x14ac:dyDescent="0.25">
      <c r="E19" s="6" t="s">
        <v>20</v>
      </c>
      <c r="F19" s="6"/>
      <c r="G19" s="2">
        <v>1935521.9457535821</v>
      </c>
      <c r="H19" s="4">
        <f>G19/G5</f>
        <v>0.1183752829990235</v>
      </c>
      <c r="I19">
        <v>32946</v>
      </c>
      <c r="J19" s="4">
        <f>I19/I5</f>
        <v>6.5369177319796273E-2</v>
      </c>
      <c r="K19" s="2">
        <v>81966.436977823003</v>
      </c>
    </row>
    <row r="20" spans="2:11" x14ac:dyDescent="0.25">
      <c r="E20" s="6" t="s">
        <v>21</v>
      </c>
      <c r="F20" s="6"/>
      <c r="G20" s="2">
        <v>7218060.503788651</v>
      </c>
      <c r="H20" s="4">
        <f>1-H18-H19</f>
        <v>0.441451959103148</v>
      </c>
      <c r="I20">
        <v>193123</v>
      </c>
      <c r="J20" s="4">
        <f>1-J18-J19</f>
        <v>0.38318131583594406</v>
      </c>
      <c r="K20" s="2">
        <v>866842.95561714994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100555.02238600999</v>
      </c>
      <c r="H22" s="4">
        <f>G22/G20</f>
        <v>1.3931030687984699E-2</v>
      </c>
      <c r="I22">
        <v>9689</v>
      </c>
      <c r="J22" s="4">
        <f>I22/I20</f>
        <v>5.0170098848920118E-2</v>
      </c>
      <c r="K22" s="2">
        <v>47002.694579251001</v>
      </c>
    </row>
    <row r="23" spans="2:11" x14ac:dyDescent="0.25">
      <c r="F23" t="s">
        <v>24</v>
      </c>
      <c r="G23" s="2">
        <f>G20-G22</f>
        <v>7117505.4814026412</v>
      </c>
      <c r="H23" s="4">
        <f>1-H22</f>
        <v>0.98606896931201526</v>
      </c>
      <c r="I23">
        <f>I20-I22</f>
        <v>183434</v>
      </c>
      <c r="J23" s="4">
        <f>1-J22</f>
        <v>0.9498299011510799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7234395.1557339737</v>
      </c>
      <c r="H26" s="4">
        <f>G26/G5</f>
        <v>0.44245097595798677</v>
      </c>
      <c r="I26">
        <v>263508</v>
      </c>
      <c r="J26" s="4">
        <f>I26/I5</f>
        <v>0.52283437070311645</v>
      </c>
      <c r="K26" s="2">
        <v>110851.20690086699</v>
      </c>
    </row>
    <row r="27" spans="2:11" x14ac:dyDescent="0.25">
      <c r="E27" s="6" t="s">
        <v>27</v>
      </c>
      <c r="F27" s="6"/>
      <c r="G27" s="2">
        <v>9063681.7668956798</v>
      </c>
      <c r="H27" s="4">
        <f>G27/G5</f>
        <v>0.55432897390973945</v>
      </c>
      <c r="I27">
        <v>239681</v>
      </c>
      <c r="J27" s="4">
        <f>I27/I5</f>
        <v>0.47555848325095884</v>
      </c>
      <c r="K27" s="2">
        <v>832197.55362979299</v>
      </c>
    </row>
    <row r="28" spans="2:11" x14ac:dyDescent="0.25">
      <c r="E28" s="6" t="s">
        <v>28</v>
      </c>
      <c r="F28" s="6"/>
      <c r="G28" s="2">
        <v>10539.918030282999</v>
      </c>
      <c r="H28" s="4">
        <f>G28/G5</f>
        <v>6.4461463862942165E-4</v>
      </c>
      <c r="I28">
        <v>247</v>
      </c>
      <c r="J28" s="4">
        <f>I28/I5</f>
        <v>4.9008033746098705E-4</v>
      </c>
      <c r="K28" s="2">
        <v>1.999636725</v>
      </c>
    </row>
    <row r="29" spans="2:11" x14ac:dyDescent="0.25">
      <c r="E29" s="6" t="s">
        <v>29</v>
      </c>
      <c r="F29" s="6"/>
      <c r="G29" s="2">
        <v>42110.242877834004</v>
      </c>
      <c r="H29" s="4">
        <f>G29/G5</f>
        <v>2.57543549364428E-3</v>
      </c>
      <c r="I29">
        <v>563</v>
      </c>
      <c r="J29" s="4">
        <f>I29/I5</f>
        <v>1.1170657084637072E-3</v>
      </c>
      <c r="K29" s="2">
        <v>8611.0330079439991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17321957.342703562</v>
      </c>
      <c r="H4" s="5"/>
      <c r="I4" s="1">
        <v>2595311</v>
      </c>
      <c r="J4" s="5"/>
      <c r="K4" s="3">
        <v>173151461.77918133</v>
      </c>
    </row>
    <row r="5" spans="1:11" x14ac:dyDescent="0.25">
      <c r="E5" s="6" t="s">
        <v>7</v>
      </c>
      <c r="F5" s="6"/>
      <c r="G5" s="2">
        <v>14687832.933357792</v>
      </c>
      <c r="H5" s="4">
        <f>G5/G4</f>
        <v>0.84793148041925359</v>
      </c>
      <c r="I5">
        <v>466086</v>
      </c>
      <c r="J5" s="4">
        <f>I5/I4</f>
        <v>0.17958772570994383</v>
      </c>
      <c r="K5" s="2">
        <v>26591868.768623173</v>
      </c>
    </row>
    <row r="6" spans="1:11" x14ac:dyDescent="0.25">
      <c r="F6" t="s">
        <v>8</v>
      </c>
    </row>
    <row r="7" spans="1:11" x14ac:dyDescent="0.25">
      <c r="F7" t="s">
        <v>9</v>
      </c>
      <c r="G7" s="2">
        <v>13875045.725369448</v>
      </c>
      <c r="H7" s="4">
        <f>G7/G5</f>
        <v>0.94466255085578965</v>
      </c>
      <c r="I7">
        <v>436191</v>
      </c>
      <c r="J7" s="4">
        <f>I7/I5</f>
        <v>0.93585947657728397</v>
      </c>
      <c r="K7" s="2">
        <v>26063222.979494512</v>
      </c>
    </row>
    <row r="8" spans="1:11" x14ac:dyDescent="0.25">
      <c r="F8" t="s">
        <v>10</v>
      </c>
      <c r="G8" s="2">
        <f>G5-G7</f>
        <v>812787.20798834413</v>
      </c>
      <c r="H8" s="4">
        <f>1-H7</f>
        <v>5.5337449144210349E-2</v>
      </c>
      <c r="I8">
        <f>I5-I7</f>
        <v>29895</v>
      </c>
      <c r="J8" s="4">
        <f>1-J7</f>
        <v>6.4140523422716034E-2</v>
      </c>
      <c r="K8" s="2">
        <f>K5-K7</f>
        <v>528645.78912866116</v>
      </c>
    </row>
    <row r="9" spans="1:11" x14ac:dyDescent="0.25">
      <c r="E9" s="6" t="s">
        <v>11</v>
      </c>
      <c r="F9" s="6"/>
      <c r="G9" s="2">
        <v>2511863.3559161839</v>
      </c>
      <c r="H9" s="4">
        <f>1-H5-H10</f>
        <v>0.14501036495013894</v>
      </c>
      <c r="I9">
        <v>1518797</v>
      </c>
      <c r="J9" s="4">
        <f>1-J5-J10</f>
        <v>0.5852080925946832</v>
      </c>
      <c r="K9" s="2">
        <v>145871038.67299405</v>
      </c>
    </row>
    <row r="10" spans="1:11" x14ac:dyDescent="0.25">
      <c r="E10" s="6" t="s">
        <v>12</v>
      </c>
      <c r="F10" s="6"/>
      <c r="G10" s="2">
        <v>122261.05342958801</v>
      </c>
      <c r="H10" s="4">
        <f>G10/G4</f>
        <v>7.0581546306074583E-3</v>
      </c>
      <c r="I10">
        <v>610428</v>
      </c>
      <c r="J10" s="4">
        <f>I10/I4</f>
        <v>0.23520418169537294</v>
      </c>
      <c r="K10" s="2">
        <v>688554.33756412298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6340705.516536816</v>
      </c>
      <c r="H13" s="5">
        <f>G13/G5</f>
        <v>0.43169782399528317</v>
      </c>
      <c r="I13" s="1">
        <f>I14+I15</f>
        <v>194678</v>
      </c>
      <c r="J13" s="5">
        <f>I13/I5</f>
        <v>0.41768686465587895</v>
      </c>
      <c r="K13" s="3">
        <f>K14+K15</f>
        <v>8360971.3301057443</v>
      </c>
    </row>
    <row r="14" spans="1:11" x14ac:dyDescent="0.25">
      <c r="E14" s="6" t="s">
        <v>15</v>
      </c>
      <c r="F14" s="6"/>
      <c r="G14" s="2">
        <v>6300991.4473094679</v>
      </c>
      <c r="H14" s="4">
        <f>G14/G7</f>
        <v>0.45412401314026607</v>
      </c>
      <c r="I14">
        <v>193082</v>
      </c>
      <c r="J14" s="4">
        <f>I14/I7</f>
        <v>0.44265470860242417</v>
      </c>
      <c r="K14" s="2">
        <v>8347315.5332961474</v>
      </c>
    </row>
    <row r="15" spans="1:11" x14ac:dyDescent="0.25">
      <c r="E15" s="6" t="s">
        <v>16</v>
      </c>
      <c r="F15" s="6"/>
      <c r="G15" s="2">
        <v>39714.069227348002</v>
      </c>
      <c r="H15" s="4">
        <f>G15/G8</f>
        <v>4.8861582511418568E-2</v>
      </c>
      <c r="I15">
        <v>1596</v>
      </c>
      <c r="J15" s="4">
        <f>I15/I8</f>
        <v>5.3386853988961362E-2</v>
      </c>
      <c r="K15" s="2">
        <v>13655.796809597001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5668112.0859600129</v>
      </c>
      <c r="H18" s="4">
        <f>G18/G5</f>
        <v>0.38590526673863951</v>
      </c>
      <c r="I18">
        <v>191325</v>
      </c>
      <c r="J18" s="4">
        <f>I18/I5</f>
        <v>0.4104929133250087</v>
      </c>
      <c r="K18" s="2">
        <v>6920806.1399188582</v>
      </c>
    </row>
    <row r="19" spans="2:11" x14ac:dyDescent="0.25">
      <c r="E19" s="6" t="s">
        <v>20</v>
      </c>
      <c r="F19" s="6"/>
      <c r="G19" s="2">
        <v>1479829.3969957139</v>
      </c>
      <c r="H19" s="4">
        <f>G19/G5</f>
        <v>0.10075205809529926</v>
      </c>
      <c r="I19">
        <v>33718</v>
      </c>
      <c r="J19" s="4">
        <f>I19/I5</f>
        <v>7.2342872345446979E-2</v>
      </c>
      <c r="K19" s="2">
        <v>4803116.6258290447</v>
      </c>
    </row>
    <row r="20" spans="2:11" x14ac:dyDescent="0.25">
      <c r="E20" s="6" t="s">
        <v>21</v>
      </c>
      <c r="F20" s="6"/>
      <c r="G20" s="2">
        <v>7539891.4504020661</v>
      </c>
      <c r="H20" s="4">
        <f>1-H18-H19</f>
        <v>0.51334267516606114</v>
      </c>
      <c r="I20">
        <v>241006</v>
      </c>
      <c r="J20" s="4">
        <f>1-J18-J19</f>
        <v>0.51716421432954429</v>
      </c>
      <c r="K20" s="2">
        <v>14838656.68932688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337247.66431111499</v>
      </c>
      <c r="H22" s="4">
        <f>G22/G20</f>
        <v>4.4728450870885041E-2</v>
      </c>
      <c r="I22">
        <v>26661</v>
      </c>
      <c r="J22" s="4">
        <f>I22/I20</f>
        <v>0.11062380189704821</v>
      </c>
      <c r="K22" s="2">
        <v>5318644.9616692886</v>
      </c>
    </row>
    <row r="23" spans="2:11" x14ac:dyDescent="0.25">
      <c r="F23" t="s">
        <v>24</v>
      </c>
      <c r="G23" s="2">
        <f>G20-G22</f>
        <v>7202643.7860909514</v>
      </c>
      <c r="H23" s="4">
        <f>1-H22</f>
        <v>0.95527154912911494</v>
      </c>
      <c r="I23">
        <f>I20-I22</f>
        <v>214345</v>
      </c>
      <c r="J23" s="4">
        <f>1-J22</f>
        <v>0.88937619810295176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7521621.2553886482</v>
      </c>
      <c r="H26" s="4">
        <f>G26/G5</f>
        <v>0.51209877519141467</v>
      </c>
      <c r="I26">
        <v>258176</v>
      </c>
      <c r="J26" s="4">
        <f>I26/I5</f>
        <v>0.55392352484305474</v>
      </c>
      <c r="K26" s="2">
        <v>21993685.29880752</v>
      </c>
    </row>
    <row r="27" spans="2:11" x14ac:dyDescent="0.25">
      <c r="E27" s="6" t="s">
        <v>27</v>
      </c>
      <c r="F27" s="6"/>
      <c r="G27" s="2">
        <v>7075806.7564285118</v>
      </c>
      <c r="H27" s="4">
        <f>G27/G5</f>
        <v>0.48174613563029606</v>
      </c>
      <c r="I27">
        <v>205913</v>
      </c>
      <c r="J27" s="4">
        <f>I27/I5</f>
        <v>0.44179185815493277</v>
      </c>
      <c r="K27" s="2">
        <v>4537419.083535214</v>
      </c>
    </row>
    <row r="28" spans="2:11" x14ac:dyDescent="0.25">
      <c r="E28" s="6" t="s">
        <v>28</v>
      </c>
      <c r="F28" s="6"/>
      <c r="G28" s="2">
        <v>49389.077711452002</v>
      </c>
      <c r="H28" s="4">
        <f>G28/G5</f>
        <v>3.3625843877406591E-3</v>
      </c>
      <c r="I28">
        <v>1269</v>
      </c>
      <c r="J28" s="4">
        <f>I28/I5</f>
        <v>2.7226734980239698E-3</v>
      </c>
      <c r="K28" s="2">
        <v>20533.690462374001</v>
      </c>
    </row>
    <row r="29" spans="2:11" x14ac:dyDescent="0.25">
      <c r="E29" s="6" t="s">
        <v>29</v>
      </c>
      <c r="F29" s="6"/>
      <c r="G29" s="2">
        <v>41015.843829181002</v>
      </c>
      <c r="H29" s="4">
        <f>G29/G5</f>
        <v>2.7925047905487275E-3</v>
      </c>
      <c r="I29">
        <v>719</v>
      </c>
      <c r="J29" s="4">
        <f>I29/I5</f>
        <v>1.542633762867797E-3</v>
      </c>
      <c r="K29" s="2">
        <v>40230.558719547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25"/>
  <sheetData>
    <row r="1" spans="1:2" x14ac:dyDescent="0.25">
      <c r="A1" t="s">
        <v>30</v>
      </c>
    </row>
    <row r="2" spans="1:2" x14ac:dyDescent="0.25">
      <c r="A2" t="s">
        <v>31</v>
      </c>
      <c r="B2">
        <f>'NEWT - EU'!$G$7</f>
        <v>15764924.479185268</v>
      </c>
    </row>
    <row r="3" spans="1:2" x14ac:dyDescent="0.25">
      <c r="A3" t="s">
        <v>32</v>
      </c>
      <c r="B3">
        <f>'NEWT - EU'!$G$8</f>
        <v>585802.60435250401</v>
      </c>
    </row>
    <row r="4" spans="1:2" x14ac:dyDescent="0.25">
      <c r="A4" t="s">
        <v>33</v>
      </c>
      <c r="B4">
        <f>'NEWT - EU'!$G$9</f>
        <v>484290.982404813</v>
      </c>
    </row>
    <row r="5" spans="1:2" x14ac:dyDescent="0.25">
      <c r="A5" t="s">
        <v>34</v>
      </c>
      <c r="B5">
        <f>'NEWT - EU'!$G$10</f>
        <v>903.62276085400003</v>
      </c>
    </row>
    <row r="14" spans="1:2" x14ac:dyDescent="0.25">
      <c r="A14" t="s">
        <v>35</v>
      </c>
    </row>
    <row r="15" spans="1:2" x14ac:dyDescent="0.25">
      <c r="A15" t="s">
        <v>31</v>
      </c>
      <c r="B15">
        <f>'NEWT - EU'!$I$7</f>
        <v>483906</v>
      </c>
    </row>
    <row r="16" spans="1:2" x14ac:dyDescent="0.25">
      <c r="A16" t="s">
        <v>32</v>
      </c>
      <c r="B16">
        <f>'NEWT - EU'!$I$8</f>
        <v>20093</v>
      </c>
    </row>
    <row r="17" spans="1:2" x14ac:dyDescent="0.25">
      <c r="A17" t="s">
        <v>33</v>
      </c>
      <c r="B17">
        <f>'NEWT - EU'!$I$9</f>
        <v>954783</v>
      </c>
    </row>
    <row r="18" spans="1:2" x14ac:dyDescent="0.25">
      <c r="A18" t="s">
        <v>34</v>
      </c>
      <c r="B18">
        <f>'NEWT - EU'!$I$10</f>
        <v>3744</v>
      </c>
    </row>
    <row r="26" spans="1:2" x14ac:dyDescent="0.25">
      <c r="A26" t="s">
        <v>18</v>
      </c>
    </row>
    <row r="27" spans="1:2" x14ac:dyDescent="0.25">
      <c r="A27" t="s">
        <v>36</v>
      </c>
      <c r="B27">
        <f>'NEWT - EU'!$G$18</f>
        <v>7197144.6339955386</v>
      </c>
    </row>
    <row r="28" spans="1:2" x14ac:dyDescent="0.25">
      <c r="A28" t="s">
        <v>37</v>
      </c>
      <c r="B28">
        <f>'NEWT - EU'!$G$19</f>
        <v>1935521.9457535821</v>
      </c>
    </row>
    <row r="29" spans="1:2" x14ac:dyDescent="0.25">
      <c r="A29" t="s">
        <v>38</v>
      </c>
      <c r="B29">
        <f>'NEWT - EU'!$G$22</f>
        <v>100555.02238600999</v>
      </c>
    </row>
    <row r="30" spans="1:2" x14ac:dyDescent="0.25">
      <c r="A30" t="s">
        <v>39</v>
      </c>
      <c r="B30">
        <f>'NEWT - EU'!$G$23</f>
        <v>7117505.4814026412</v>
      </c>
    </row>
    <row r="39" spans="1:2" x14ac:dyDescent="0.25">
      <c r="A39" t="s">
        <v>40</v>
      </c>
    </row>
    <row r="40" spans="1:2" x14ac:dyDescent="0.25">
      <c r="A40" t="s">
        <v>41</v>
      </c>
      <c r="B40">
        <f>'NEWT - EU'!$G$26</f>
        <v>7234395.1557339737</v>
      </c>
    </row>
    <row r="41" spans="1:2" x14ac:dyDescent="0.25">
      <c r="A41" t="s">
        <v>42</v>
      </c>
      <c r="B41">
        <f>'NEWT - EU'!$G$27</f>
        <v>9063681.7668956798</v>
      </c>
    </row>
    <row r="42" spans="1:2" x14ac:dyDescent="0.25">
      <c r="A42" t="s">
        <v>43</v>
      </c>
      <c r="B42">
        <f>'NEWT - EU'!$G$28</f>
        <v>10539.918030282999</v>
      </c>
    </row>
    <row r="43" spans="1:2" x14ac:dyDescent="0.25">
      <c r="A43" t="s">
        <v>44</v>
      </c>
      <c r="B43">
        <f>'NEWT - EU'!$G$29</f>
        <v>42110.242877834004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EU</vt:lpstr>
      <vt:lpstr>Outstanding - EU</vt:lpstr>
      <vt:lpstr>Images - 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Siobhan Benrejdal</dc:creator>
  <cp:lastModifiedBy>Siobhan Benrejdal</cp:lastModifiedBy>
  <dcterms:created xsi:type="dcterms:W3CDTF">2025-03-05T10:00:10Z</dcterms:created>
  <dcterms:modified xsi:type="dcterms:W3CDTF">2025-03-05T10:00:10Z</dcterms:modified>
</cp:coreProperties>
</file>