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7A89CE2-1971-4EDB-84E5-CAFB88B709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H20" i="2" s="1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<sst xmlns="http://schemas.openxmlformats.org/spreadsheetml/2006/main" count="82" uniqueCount="45">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</sst>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17022215.510493323</c:v>
                </c:pt>
                <c:pt idx="1">
                  <c:v>663201.88586716354</c:v>
                </c:pt>
                <c:pt idx="2">
                  <c:v>635982.69955358503</c:v>
                </c:pt>
                <c:pt idx="3">
                  <c:v>461.16176882100001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45-402A-8EBD-2EDEA8D3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509205</c:v>
                </c:pt>
                <c:pt idx="1">
                  <c:v>23156</c:v>
                </c:pt>
                <c:pt idx="2">
                  <c:v>1310401</c:v>
                </c:pt>
                <c:pt idx="3">
                  <c:v>4109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46-49B3-8CFD-4E63E245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7888875.4201053688</c:v>
                </c:pt>
                <c:pt idx="1">
                  <c:v>2562428.3875590209</c:v>
                </c:pt>
                <c:pt idx="2">
                  <c:v>184324.229925391</c:v>
                </c:pt>
                <c:pt idx="3">
                  <c:v>7049789.3587707058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C5-40A7-A9CF-8B3A4F50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8304560.6981703993</c:v>
                </c:pt>
                <c:pt idx="1">
                  <c:v>9371128.7854729369</c:v>
                </c:pt>
                <c:pt idx="2">
                  <c:v>9593.642634025</c:v>
                </c:pt>
                <c:pt idx="3">
                  <c:v>134.27008312800001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96-44D2-B02A-C19E582B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18321861.257682893</v>
      </c>
      <c r="H4" s="5"/>
      <c r="I4" s="1">
        <v>1846871</v>
      </c>
      <c r="J4" s="5"/>
      <c r="K4" s="3">
        <v>713002.233763756</v>
      </c>
    </row>
    <row r="5" spans="1:11" x14ac:dyDescent="0.25">
      <c r="E5" s="6" t="s">
        <v>7</v>
      </c>
      <c r="F5" s="6"/>
      <c r="G5" s="2">
        <v>17685417.396360487</v>
      </c>
      <c r="H5" s="4">
        <f>G5/G4</f>
        <v>0.96526314371824384</v>
      </c>
      <c r="I5">
        <v>532361</v>
      </c>
      <c r="J5" s="4">
        <f>I5/I4</f>
        <v>0.28825023512741282</v>
      </c>
      <c r="K5" s="2">
        <v>552380.61097704596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17022215.510493323</v>
      </c>
      <c r="H7" s="4">
        <f>G7/G5</f>
        <v>0.9625000716124662</v>
      </c>
      <c r="I7">
        <v>509205</v>
      </c>
      <c r="J7" s="4">
        <f>I7/I5</f>
        <v>0.95650319989631094</v>
      </c>
      <c r="K7" s="2">
        <v>563575.87205556105</v>
      </c>
    </row>
    <row r="8" spans="1:11" x14ac:dyDescent="0.25">
      <c r="F8" t="s">
        <v>10</v>
      </c>
      <c r="G8" s="2">
        <f>G5-G7</f>
        <v>663201.88586716354</v>
      </c>
      <c r="H8" s="4">
        <f>1-H7</f>
        <v>3.7499928387533799E-2</v>
      </c>
      <c r="I8">
        <f>I5-I7</f>
        <v>23156</v>
      </c>
      <c r="J8" s="4">
        <f>1-J7</f>
        <v>4.3496800103689059E-2</v>
      </c>
      <c r="K8" s="2">
        <f>K5-K7</f>
        <v>-11195.26107851509</v>
      </c>
    </row>
    <row r="9" spans="1:11" x14ac:dyDescent="0.25">
      <c r="E9" s="6" t="s">
        <v>11</v>
      </c>
      <c r="F9" s="6"/>
      <c r="G9" s="2">
        <v>635982.69955358503</v>
      </c>
      <c r="H9" s="4">
        <f>1-H5-H10</f>
        <v>3.4711686253322084E-2</v>
      </c>
      <c r="I9">
        <v>1310401</v>
      </c>
      <c r="J9" s="4">
        <f>1-J5-J10</f>
        <v>0.70952492079847485</v>
      </c>
      <c r="K9" s="2">
        <v>156040.11341638901</v>
      </c>
    </row>
    <row r="10" spans="1:11" x14ac:dyDescent="0.25">
      <c r="E10" s="6" t="s">
        <v>12</v>
      </c>
      <c r="F10" s="6"/>
      <c r="G10" s="2">
        <v>461.16176882100001</v>
      </c>
      <c r="H10" s="4">
        <f>G10/G4</f>
        <v>2.5170028434071969E-5</v>
      </c>
      <c r="I10">
        <v>4109</v>
      </c>
      <c r="J10" s="4">
        <f>I10/I4</f>
        <v>2.224844074112377E-3</v>
      </c>
      <c r="K10" s="2">
        <v>4581.5093703209996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9073967.4517745208</v>
      </c>
      <c r="H13" s="5">
        <f>G13/G5</f>
        <v>0.51307623950350578</v>
      </c>
      <c r="I13" s="1">
        <f>I14+I15</f>
        <v>303603</v>
      </c>
      <c r="J13" s="5">
        <f>I13/I5</f>
        <v>0.57029534470030674</v>
      </c>
      <c r="K13" s="3">
        <f>K14+K15</f>
        <v>-120461.75161788199</v>
      </c>
    </row>
    <row r="14" spans="1:11" x14ac:dyDescent="0.25">
      <c r="E14" s="6" t="s">
        <v>15</v>
      </c>
      <c r="F14" s="6"/>
      <c r="G14" s="2">
        <v>9045612.6532370783</v>
      </c>
      <c r="H14" s="4">
        <f>G14/G7</f>
        <v>0.53140043067019815</v>
      </c>
      <c r="I14">
        <v>302584</v>
      </c>
      <c r="J14" s="4">
        <f>I14/I7</f>
        <v>0.59422825777437382</v>
      </c>
      <c r="K14" s="2">
        <v>-123906.661617882</v>
      </c>
    </row>
    <row r="15" spans="1:11" x14ac:dyDescent="0.25">
      <c r="E15" s="6" t="s">
        <v>16</v>
      </c>
      <c r="F15" s="6"/>
      <c r="G15" s="2">
        <v>28354.798537441999</v>
      </c>
      <c r="H15" s="4">
        <f>G15/G8</f>
        <v>4.2754399741139065E-2</v>
      </c>
      <c r="I15">
        <v>1019</v>
      </c>
      <c r="J15" s="4">
        <f>I15/I8</f>
        <v>4.4005873207807911E-2</v>
      </c>
      <c r="K15" s="2">
        <v>3444.91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7888875.4201053688</v>
      </c>
      <c r="H18" s="4">
        <f>G18/G5</f>
        <v>0.44606667986975723</v>
      </c>
      <c r="I18">
        <v>277135</v>
      </c>
      <c r="J18" s="4">
        <f>I18/I5</f>
        <v>0.52057720231196503</v>
      </c>
      <c r="K18" s="2">
        <v>-98764.570864656998</v>
      </c>
    </row>
    <row r="19" spans="2:11" x14ac:dyDescent="0.25">
      <c r="E19" s="6" t="s">
        <v>20</v>
      </c>
      <c r="F19" s="6"/>
      <c r="G19" s="2">
        <v>2562428.3875590209</v>
      </c>
      <c r="H19" s="4">
        <f>G19/G5</f>
        <v>0.14488933623281899</v>
      </c>
      <c r="I19">
        <v>46315</v>
      </c>
      <c r="J19" s="4">
        <f>I19/I5</f>
        <v>8.699923548118664E-2</v>
      </c>
      <c r="K19" s="2">
        <v>12227.925288529999</v>
      </c>
    </row>
    <row r="20" spans="2:11" x14ac:dyDescent="0.25">
      <c r="E20" s="6" t="s">
        <v>21</v>
      </c>
      <c r="F20" s="6"/>
      <c r="G20" s="2">
        <v>7234113.588696097</v>
      </c>
      <c r="H20" s="4">
        <f>1-H18-H19</f>
        <v>0.4090439838974238</v>
      </c>
      <c r="I20">
        <v>208911</v>
      </c>
      <c r="J20" s="4">
        <f>1-J18-J19</f>
        <v>0.39242356220684832</v>
      </c>
      <c r="K20" s="2">
        <v>638917.25655317295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184324.229925391</v>
      </c>
      <c r="H22" s="4">
        <f>G22/G20</f>
        <v>2.5479863934319873E-2</v>
      </c>
      <c r="I22">
        <v>15913</v>
      </c>
      <c r="J22" s="4">
        <f>I22/I20</f>
        <v>7.6171192517387784E-2</v>
      </c>
      <c r="K22" s="2">
        <v>94251.175699486994</v>
      </c>
    </row>
    <row r="23" spans="2:11" x14ac:dyDescent="0.25">
      <c r="F23" t="s">
        <v>24</v>
      </c>
      <c r="G23" s="2">
        <f>G20-G22</f>
        <v>7049789.3587707058</v>
      </c>
      <c r="H23" s="4">
        <f>1-H22</f>
        <v>0.97452013606568011</v>
      </c>
      <c r="I23">
        <f>I20-I22</f>
        <v>192998</v>
      </c>
      <c r="J23" s="4">
        <f>1-J22</f>
        <v>0.9238288074826122</v>
      </c>
      <c r="K23" s="2">
        <f>K20-K22</f>
        <v>544666.08085368597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8304560.6981703993</v>
      </c>
      <c r="H26" s="4">
        <f>G26/G5</f>
        <v>0.46957108854436252</v>
      </c>
      <c r="I26">
        <v>268897</v>
      </c>
      <c r="J26" s="4">
        <f>I26/I5</f>
        <v>0.50510274043365311</v>
      </c>
      <c r="K26" s="2">
        <v>-46901.130149711003</v>
      </c>
    </row>
    <row r="27" spans="2:11" x14ac:dyDescent="0.25">
      <c r="E27" s="6" t="s">
        <v>27</v>
      </c>
      <c r="F27" s="6"/>
      <c r="G27" s="2">
        <v>9371128.7854729369</v>
      </c>
      <c r="H27" s="4">
        <f>G27/G5</f>
        <v>0.52987885869187556</v>
      </c>
      <c r="I27">
        <v>262637</v>
      </c>
      <c r="J27" s="4">
        <f>I27/I5</f>
        <v>0.49334380241978659</v>
      </c>
      <c r="K27" s="2">
        <v>599203.69112675695</v>
      </c>
    </row>
    <row r="28" spans="2:11" x14ac:dyDescent="0.25">
      <c r="E28" s="6" t="s">
        <v>28</v>
      </c>
      <c r="F28" s="6"/>
      <c r="G28" s="2">
        <v>9593.642634025</v>
      </c>
      <c r="H28" s="4">
        <f>G28/G5</f>
        <v>5.4246062838184941E-4</v>
      </c>
      <c r="I28">
        <v>821</v>
      </c>
      <c r="J28" s="4">
        <f>I28/I5</f>
        <v>1.5421865989431983E-3</v>
      </c>
      <c r="K28" s="2">
        <v>78.05</v>
      </c>
    </row>
    <row r="29" spans="2:11" x14ac:dyDescent="0.25">
      <c r="E29" s="6" t="s">
        <v>29</v>
      </c>
      <c r="F29" s="6"/>
      <c r="G29" s="2">
        <v>134.27008312800001</v>
      </c>
      <c r="H29" s="4">
        <f>G29/G5</f>
        <v>7.5921353801709928E-6</v>
      </c>
      <c r="I29">
        <v>6</v>
      </c>
      <c r="J29" s="4">
        <f>I29/I5</f>
        <v>1.127054761712447E-5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17965519.452235159</v>
      </c>
      <c r="H4" s="5"/>
      <c r="I4" s="1">
        <v>3050777</v>
      </c>
      <c r="J4" s="5"/>
      <c r="K4" s="3">
        <v>217199095.12033936</v>
      </c>
    </row>
    <row r="5" spans="1:11" x14ac:dyDescent="0.25">
      <c r="E5" s="6" t="s">
        <v>7</v>
      </c>
      <c r="F5" s="6"/>
      <c r="G5" s="2">
        <v>15080183.325186765</v>
      </c>
      <c r="H5" s="4">
        <f>G5/G4</f>
        <v>0.83939589752917398</v>
      </c>
      <c r="I5">
        <v>463598</v>
      </c>
      <c r="J5" s="4">
        <f>I5/I4</f>
        <v>0.15196063166858803</v>
      </c>
      <c r="K5" s="2">
        <v>17552588.620449353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14267753.444635039</v>
      </c>
      <c r="H7" s="4">
        <f>G7/G5</f>
        <v>0.9461259944237671</v>
      </c>
      <c r="I7">
        <v>437485</v>
      </c>
      <c r="J7" s="4">
        <f>I7/I5</f>
        <v>0.94367318236920783</v>
      </c>
      <c r="K7" s="2">
        <v>17199786.000482872</v>
      </c>
    </row>
    <row r="8" spans="1:11" x14ac:dyDescent="0.25">
      <c r="F8" t="s">
        <v>10</v>
      </c>
      <c r="G8" s="2">
        <f>G5-G7</f>
        <v>812429.88055172563</v>
      </c>
      <c r="H8" s="4">
        <f>1-H7</f>
        <v>5.3874005576232897E-2</v>
      </c>
      <c r="I8">
        <f>I5-I7</f>
        <v>26113</v>
      </c>
      <c r="J8" s="4">
        <f>1-J7</f>
        <v>5.632681763079217E-2</v>
      </c>
      <c r="K8" s="2">
        <f>K5-K7</f>
        <v>352802.61996648088</v>
      </c>
    </row>
    <row r="9" spans="1:11" x14ac:dyDescent="0.25">
      <c r="E9" s="6" t="s">
        <v>11</v>
      </c>
      <c r="F9" s="6"/>
      <c r="G9" s="2">
        <v>2741383.0075681992</v>
      </c>
      <c r="H9" s="4">
        <f>1-H5-H10</f>
        <v>0.15259135784282216</v>
      </c>
      <c r="I9">
        <v>1867366</v>
      </c>
      <c r="J9" s="4">
        <f>1-J5-J10</f>
        <v>0.61209521377668707</v>
      </c>
      <c r="K9" s="2">
        <v>198400965.97162008</v>
      </c>
    </row>
    <row r="10" spans="1:11" x14ac:dyDescent="0.25">
      <c r="E10" s="6" t="s">
        <v>12</v>
      </c>
      <c r="F10" s="6"/>
      <c r="G10" s="2">
        <v>143953.11948019601</v>
      </c>
      <c r="H10" s="4">
        <f>G10/G4</f>
        <v>8.0127446280038542E-3</v>
      </c>
      <c r="I10">
        <v>719813</v>
      </c>
      <c r="J10" s="4">
        <f>I10/I4</f>
        <v>0.23594415455472492</v>
      </c>
      <c r="K10" s="2">
        <v>1245540.528269894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6985241.0851167925</v>
      </c>
      <c r="H13" s="5">
        <f>G13/G5</f>
        <v>0.46320664241860482</v>
      </c>
      <c r="I13" s="1">
        <f>I14+I15</f>
        <v>190631</v>
      </c>
      <c r="J13" s="5">
        <f>I13/I5</f>
        <v>0.4111989266562841</v>
      </c>
      <c r="K13" s="3">
        <f>K14+K15</f>
        <v>3670240.810886547</v>
      </c>
    </row>
    <row r="14" spans="1:11" x14ac:dyDescent="0.25">
      <c r="E14" s="6" t="s">
        <v>15</v>
      </c>
      <c r="F14" s="6"/>
      <c r="G14" s="2">
        <v>6963852.9962894116</v>
      </c>
      <c r="H14" s="4">
        <f>G14/G7</f>
        <v>0.48808335687269389</v>
      </c>
      <c r="I14">
        <v>189897</v>
      </c>
      <c r="J14" s="4">
        <f>I14/I7</f>
        <v>0.43406516794861538</v>
      </c>
      <c r="K14" s="2">
        <v>3661892.0619378299</v>
      </c>
    </row>
    <row r="15" spans="1:11" x14ac:dyDescent="0.25">
      <c r="E15" s="6" t="s">
        <v>16</v>
      </c>
      <c r="F15" s="6"/>
      <c r="G15" s="2">
        <v>21388.088827381001</v>
      </c>
      <c r="H15" s="4">
        <f>G15/G8</f>
        <v>2.6326073596476082E-2</v>
      </c>
      <c r="I15">
        <v>734</v>
      </c>
      <c r="J15" s="4">
        <f>I15/I8</f>
        <v>2.8108604909432084E-2</v>
      </c>
      <c r="K15" s="2">
        <v>8348.7489487170005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6287518.4073429853</v>
      </c>
      <c r="H18" s="4">
        <f>G18/G5</f>
        <v>0.41693912280506812</v>
      </c>
      <c r="I18">
        <v>180922</v>
      </c>
      <c r="J18" s="4">
        <f>I18/I5</f>
        <v>0.39025621335726213</v>
      </c>
      <c r="K18" s="2">
        <v>2853810.7472207011</v>
      </c>
    </row>
    <row r="19" spans="2:11" x14ac:dyDescent="0.25">
      <c r="E19" s="6" t="s">
        <v>20</v>
      </c>
      <c r="F19" s="6"/>
      <c r="G19" s="2">
        <v>2181335.2140907901</v>
      </c>
      <c r="H19" s="4">
        <f>G19/G5</f>
        <v>0.14464911778940689</v>
      </c>
      <c r="I19">
        <v>52917</v>
      </c>
      <c r="J19" s="4">
        <f>I19/I5</f>
        <v>0.11414415075129745</v>
      </c>
      <c r="K19" s="2">
        <v>4902012.9738449454</v>
      </c>
    </row>
    <row r="20" spans="2:11" x14ac:dyDescent="0.25">
      <c r="E20" s="6" t="s">
        <v>21</v>
      </c>
      <c r="F20" s="6"/>
      <c r="G20" s="2">
        <v>6611198.9597869888</v>
      </c>
      <c r="H20" s="4">
        <f>1-H18-H19</f>
        <v>0.43841175940552501</v>
      </c>
      <c r="I20">
        <v>229714</v>
      </c>
      <c r="J20" s="4">
        <f>1-J18-J19</f>
        <v>0.4955996358914404</v>
      </c>
      <c r="K20" s="2">
        <v>9755892.2260841914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431078.19922085101</v>
      </c>
      <c r="H22" s="4">
        <f>G22/G20</f>
        <v>6.5204239328283689E-2</v>
      </c>
      <c r="I22">
        <v>32495</v>
      </c>
      <c r="J22" s="4">
        <f>I22/I20</f>
        <v>0.14145850927675283</v>
      </c>
      <c r="K22" s="2">
        <v>4327561.5610900763</v>
      </c>
    </row>
    <row r="23" spans="2:11" x14ac:dyDescent="0.25">
      <c r="F23" t="s">
        <v>24</v>
      </c>
      <c r="G23" s="2">
        <f>G20-G22</f>
        <v>6180120.7605661377</v>
      </c>
      <c r="H23" s="4">
        <f>1-H22</f>
        <v>0.93479576067171632</v>
      </c>
      <c r="I23">
        <f>I20-I22</f>
        <v>197219</v>
      </c>
      <c r="J23" s="4">
        <f>1-J22</f>
        <v>0.85854149072324715</v>
      </c>
      <c r="K23" s="2">
        <f>K20-K22</f>
        <v>5428330.664994115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8025416.8958128244</v>
      </c>
      <c r="H26" s="4">
        <f>G26/G5</f>
        <v>0.53218297965972716</v>
      </c>
      <c r="I26">
        <v>241315</v>
      </c>
      <c r="J26" s="4">
        <f>I26/I5</f>
        <v>0.52052640434169262</v>
      </c>
      <c r="K26" s="2">
        <v>3111959.313534739</v>
      </c>
    </row>
    <row r="27" spans="2:11" x14ac:dyDescent="0.25">
      <c r="E27" s="6" t="s">
        <v>27</v>
      </c>
      <c r="F27" s="6"/>
      <c r="G27" s="2">
        <v>7017886.0037628012</v>
      </c>
      <c r="H27" s="4">
        <f>G27/G5</f>
        <v>0.46537139850558723</v>
      </c>
      <c r="I27">
        <v>220964</v>
      </c>
      <c r="J27" s="4">
        <f>I27/I5</f>
        <v>0.47662845827635147</v>
      </c>
      <c r="K27" s="2">
        <v>14439462.286005368</v>
      </c>
    </row>
    <row r="28" spans="2:11" x14ac:dyDescent="0.25">
      <c r="E28" s="6" t="s">
        <v>28</v>
      </c>
      <c r="F28" s="6"/>
      <c r="G28" s="2">
        <v>34353.781240370001</v>
      </c>
      <c r="H28" s="4">
        <f>G28/G5</f>
        <v>2.2780745100752639E-3</v>
      </c>
      <c r="I28">
        <v>1224</v>
      </c>
      <c r="J28" s="4">
        <f>I28/I5</f>
        <v>2.6402184651357426E-3</v>
      </c>
      <c r="K28" s="2">
        <v>101.152327927</v>
      </c>
    </row>
    <row r="29" spans="2:11" x14ac:dyDescent="0.25">
      <c r="E29" s="6" t="s">
        <v>29</v>
      </c>
      <c r="F29" s="6"/>
      <c r="G29" s="2">
        <v>2526.644370769</v>
      </c>
      <c r="H29" s="4">
        <f>G29/G5</f>
        <v>1.6754732461037294E-4</v>
      </c>
      <c r="I29">
        <v>86</v>
      </c>
      <c r="J29" s="4">
        <f>I29/I5</f>
        <v>1.8550554575300153E-4</v>
      </c>
      <c r="K29" s="2">
        <v>1065.868581318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17022215.510493323</v>
      </c>
    </row>
    <row r="3" spans="1:2" x14ac:dyDescent="0.25">
      <c r="A3" t="s">
        <v>32</v>
      </c>
      <c r="B3">
        <f>'NEWT - EU'!$G$8</f>
        <v>663201.88586716354</v>
      </c>
    </row>
    <row r="4" spans="1:2" x14ac:dyDescent="0.25">
      <c r="A4" t="s">
        <v>33</v>
      </c>
      <c r="B4">
        <f>'NEWT - EU'!$G$9</f>
        <v>635982.69955358503</v>
      </c>
    </row>
    <row r="5" spans="1:2" x14ac:dyDescent="0.25">
      <c r="A5" t="s">
        <v>34</v>
      </c>
      <c r="B5">
        <f>'NEWT - EU'!$G$10</f>
        <v>461.16176882100001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509205</v>
      </c>
    </row>
    <row r="16" spans="1:2" x14ac:dyDescent="0.25">
      <c r="A16" t="s">
        <v>32</v>
      </c>
      <c r="B16">
        <f>'NEWT - EU'!$I$8</f>
        <v>23156</v>
      </c>
    </row>
    <row r="17" spans="1:2" x14ac:dyDescent="0.25">
      <c r="A17" t="s">
        <v>33</v>
      </c>
      <c r="B17">
        <f>'NEWT - EU'!$I$9</f>
        <v>1310401</v>
      </c>
    </row>
    <row r="18" spans="1:2" x14ac:dyDescent="0.25">
      <c r="A18" t="s">
        <v>34</v>
      </c>
      <c r="B18">
        <f>'NEWT - EU'!$I$10</f>
        <v>4109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7888875.4201053688</v>
      </c>
    </row>
    <row r="28" spans="1:2" x14ac:dyDescent="0.25">
      <c r="A28" t="s">
        <v>37</v>
      </c>
      <c r="B28">
        <f>'NEWT - EU'!$G$19</f>
        <v>2562428.3875590209</v>
      </c>
    </row>
    <row r="29" spans="1:2" x14ac:dyDescent="0.25">
      <c r="A29" t="s">
        <v>38</v>
      </c>
      <c r="B29">
        <f>'NEWT - EU'!$G$22</f>
        <v>184324.229925391</v>
      </c>
    </row>
    <row r="30" spans="1:2" x14ac:dyDescent="0.25">
      <c r="A30" t="s">
        <v>39</v>
      </c>
      <c r="B30">
        <f>'NEWT - EU'!$G$23</f>
        <v>7049789.3587707058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8304560.6981703993</v>
      </c>
    </row>
    <row r="41" spans="1:2" x14ac:dyDescent="0.25">
      <c r="A41" t="s">
        <v>42</v>
      </c>
      <c r="B41">
        <f>'NEWT - EU'!$G$27</f>
        <v>9371128.7854729369</v>
      </c>
    </row>
    <row r="42" spans="1:2" x14ac:dyDescent="0.25">
      <c r="A42" t="s">
        <v>43</v>
      </c>
      <c r="B42">
        <f>'NEWT - EU'!$G$28</f>
        <v>9593.642634025</v>
      </c>
    </row>
    <row r="43" spans="1:2" x14ac:dyDescent="0.25">
      <c r="A43" t="s">
        <v>44</v>
      </c>
      <c r="B43">
        <f>'NEWT - EU'!$G$29</f>
        <v>134.27008312800001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2026-04-02T12:30:02Z</dcterms:created>
  <dcterms:modified xsi:type="dcterms:W3CDTF">2026-04-02T12:30:02Z</dcterms:modified>
</cp:coreProperties>
</file>