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8F2D044C-C7F9-4961-8E4C-981341839A3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K23" i="5"/>
  <c r="I23" i="5"/>
  <c r="H23" i="5"/>
  <c r="G23" i="5"/>
  <c r="J22" i="5"/>
  <c r="J23" i="5" s="1"/>
  <c r="H22" i="5"/>
  <c r="H20" i="5"/>
  <c r="J19" i="5"/>
  <c r="J20" i="5" s="1"/>
  <c r="H19" i="5"/>
  <c r="J18" i="5"/>
  <c r="H18" i="5"/>
  <c r="J14" i="5"/>
  <c r="H14" i="5"/>
  <c r="K13" i="5"/>
  <c r="I13" i="5"/>
  <c r="J13" i="5" s="1"/>
  <c r="G13" i="5"/>
  <c r="H13" i="5" s="1"/>
  <c r="J10" i="5"/>
  <c r="H10" i="5"/>
  <c r="H9" i="5" s="1"/>
  <c r="K8" i="5"/>
  <c r="I8" i="5"/>
  <c r="J15" i="5" s="1"/>
  <c r="G8" i="5"/>
  <c r="H15" i="5" s="1"/>
  <c r="J7" i="5"/>
  <c r="J8" i="5" s="1"/>
  <c r="H7" i="5"/>
  <c r="H8" i="5" s="1"/>
  <c r="J5" i="5"/>
  <c r="J9" i="5" s="1"/>
  <c r="H5" i="5"/>
  <c r="J29" i="2"/>
  <c r="H29" i="2"/>
  <c r="J28" i="2"/>
  <c r="H28" i="2"/>
  <c r="J27" i="2"/>
  <c r="H27" i="2"/>
  <c r="J26" i="2"/>
  <c r="H26" i="2"/>
  <c r="K23" i="2"/>
  <c r="J23" i="2"/>
  <c r="I23" i="2"/>
  <c r="H23" i="2"/>
  <c r="G23" i="2"/>
  <c r="B30" i="3" s="1"/>
  <c r="J22" i="2"/>
  <c r="H22" i="2"/>
  <c r="J20" i="2"/>
  <c r="J19" i="2"/>
  <c r="H19" i="2"/>
  <c r="J18" i="2"/>
  <c r="H18" i="2"/>
  <c r="H20" i="2" s="1"/>
  <c r="J14" i="2"/>
  <c r="H14" i="2"/>
  <c r="K13" i="2"/>
  <c r="I13" i="2"/>
  <c r="J13" i="2" s="1"/>
  <c r="G13" i="2"/>
  <c r="H13" i="2" s="1"/>
  <c r="J10" i="2"/>
  <c r="H10" i="2"/>
  <c r="K8" i="2"/>
  <c r="I8" i="2"/>
  <c r="J15" i="2" s="1"/>
  <c r="G8" i="2"/>
  <c r="B3" i="3" s="1"/>
  <c r="J7" i="2"/>
  <c r="J8" i="2" s="1"/>
  <c r="H7" i="2"/>
  <c r="H8" i="2" s="1"/>
  <c r="J5" i="2"/>
  <c r="J9" i="2" s="1"/>
  <c r="H5" i="2"/>
  <c r="H9" i="2" s="1"/>
  <c r="B16" i="3" l="1"/>
  <c r="H15" i="2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<sst xmlns="http://schemas.openxmlformats.org/spreadsheetml/2006/main" count="82" uniqueCount="45">
  <si>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26 June 2026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</si>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</sst>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16940098.143950369</c:v>
                </c:pt>
                <c:pt idx="1">
                  <c:v>576464.00632378086</c:v>
                </c:pt>
                <c:pt idx="2">
                  <c:v>640576.71271545195</c:v>
                </c:pt>
                <c:pt idx="3">
                  <c:v>333.21750071700001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426-4E34-A033-032584D41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482319</c:v>
                </c:pt>
                <c:pt idx="1">
                  <c:v>20881</c:v>
                </c:pt>
                <c:pt idx="2">
                  <c:v>1337257</c:v>
                </c:pt>
                <c:pt idx="3">
                  <c:v>4091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629-4BF8-945D-744B54FD3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8529156.9065431803</c:v>
                </c:pt>
                <c:pt idx="1">
                  <c:v>2832765.5635073842</c:v>
                </c:pt>
                <c:pt idx="2">
                  <c:v>198446.866412234</c:v>
                </c:pt>
                <c:pt idx="3">
                  <c:v>5956192.8138113515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9E7-49F6-BF47-8D6A9B90D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8845754.7569691464</c:v>
                </c:pt>
                <c:pt idx="1">
                  <c:v>8658611.3145106584</c:v>
                </c:pt>
                <c:pt idx="2">
                  <c:v>11544.22271095</c:v>
                </c:pt>
                <c:pt idx="3">
                  <c:v>651.85608339400005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D62-47F3-9737-CC9B17362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18157472.080490321</v>
      </c>
      <c r="H4" s="5"/>
      <c r="I4" s="1">
        <v>1844548</v>
      </c>
      <c r="J4" s="5"/>
      <c r="K4" s="3">
        <v>92679545.908931807</v>
      </c>
    </row>
    <row r="5" spans="1:11" x14ac:dyDescent="0.35">
      <c r="E5" s="6" t="s">
        <v>7</v>
      </c>
      <c r="F5" s="6"/>
      <c r="G5" s="2">
        <v>17516562.15027415</v>
      </c>
      <c r="H5" s="4">
        <f>G5/G4</f>
        <v>0.96470268948369686</v>
      </c>
      <c r="I5">
        <v>503200</v>
      </c>
      <c r="J5" s="4">
        <f>I5/I4</f>
        <v>0.27280396064510115</v>
      </c>
      <c r="K5" s="2">
        <v>559142.07403242495</v>
      </c>
    </row>
    <row r="6" spans="1:11" x14ac:dyDescent="0.35">
      <c r="F6" t="s">
        <v>8</v>
      </c>
    </row>
    <row r="7" spans="1:11" x14ac:dyDescent="0.35">
      <c r="F7" t="s">
        <v>9</v>
      </c>
      <c r="G7" s="2">
        <v>16940098.143950369</v>
      </c>
      <c r="H7" s="4">
        <f>G7/G5</f>
        <v>0.96709034561814633</v>
      </c>
      <c r="I7">
        <v>482319</v>
      </c>
      <c r="J7" s="4">
        <f>I7/I5</f>
        <v>0.95850357710651823</v>
      </c>
      <c r="K7" s="2">
        <v>552433.16501444997</v>
      </c>
    </row>
    <row r="8" spans="1:11" x14ac:dyDescent="0.35">
      <c r="F8" t="s">
        <v>10</v>
      </c>
      <c r="G8" s="2">
        <f>G5-G7</f>
        <v>576464.00632378086</v>
      </c>
      <c r="H8" s="4">
        <f>1-H7</f>
        <v>3.290965438185367E-2</v>
      </c>
      <c r="I8">
        <f>I5-I7</f>
        <v>20881</v>
      </c>
      <c r="J8" s="4">
        <f>1-J7</f>
        <v>4.1496422893481766E-2</v>
      </c>
      <c r="K8" s="2">
        <f>K5-K7</f>
        <v>6708.9090179749765</v>
      </c>
    </row>
    <row r="9" spans="1:11" x14ac:dyDescent="0.35">
      <c r="E9" s="6" t="s">
        <v>11</v>
      </c>
      <c r="F9" s="6"/>
      <c r="G9" s="2">
        <v>640576.71271545195</v>
      </c>
      <c r="H9" s="4">
        <f>1-H5-H10</f>
        <v>3.5278958980404312E-2</v>
      </c>
      <c r="I9">
        <v>1337257</v>
      </c>
      <c r="J9" s="4">
        <f>1-J5-J10</f>
        <v>0.724978151829066</v>
      </c>
      <c r="K9" s="2">
        <v>92119451.248486325</v>
      </c>
    </row>
    <row r="10" spans="1:11" x14ac:dyDescent="0.35">
      <c r="E10" s="6" t="s">
        <v>12</v>
      </c>
      <c r="F10" s="6"/>
      <c r="G10" s="2">
        <v>333.21750071700001</v>
      </c>
      <c r="H10" s="4">
        <f>G10/G4</f>
        <v>1.8351535898823304E-5</v>
      </c>
      <c r="I10">
        <v>4091</v>
      </c>
      <c r="J10" s="4">
        <f>I10/I4</f>
        <v>2.2178875258328868E-3</v>
      </c>
      <c r="K10" s="2">
        <v>952.58641305799995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10015423.98271027</v>
      </c>
      <c r="H13" s="5">
        <f>G13/G5</f>
        <v>0.57176881495285414</v>
      </c>
      <c r="I13" s="1">
        <f>I14+I15</f>
        <v>304841</v>
      </c>
      <c r="J13" s="5">
        <f>I13/I5</f>
        <v>0.60580484896661368</v>
      </c>
      <c r="K13" s="3">
        <f>K14+K15</f>
        <v>-82025.710372740999</v>
      </c>
    </row>
    <row r="14" spans="1:11" x14ac:dyDescent="0.35">
      <c r="E14" s="6" t="s">
        <v>15</v>
      </c>
      <c r="F14" s="6"/>
      <c r="G14" s="2">
        <v>9982621.9403459001</v>
      </c>
      <c r="H14" s="4">
        <f>G14/G7</f>
        <v>0.58928949853285728</v>
      </c>
      <c r="I14">
        <v>303443</v>
      </c>
      <c r="J14" s="4">
        <f>I14/I7</f>
        <v>0.62913341585133487</v>
      </c>
      <c r="K14" s="2">
        <v>-84423.180372741001</v>
      </c>
    </row>
    <row r="15" spans="1:11" x14ac:dyDescent="0.35">
      <c r="E15" s="6" t="s">
        <v>16</v>
      </c>
      <c r="F15" s="6"/>
      <c r="G15" s="2">
        <v>32802.042364371002</v>
      </c>
      <c r="H15" s="4">
        <f>G15/G8</f>
        <v>5.6902151746742666E-2</v>
      </c>
      <c r="I15">
        <v>1398</v>
      </c>
      <c r="J15" s="4">
        <f>I15/I8</f>
        <v>6.6950816531775301E-2</v>
      </c>
      <c r="K15" s="2">
        <v>2397.4699999999998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8529156.9065431803</v>
      </c>
      <c r="H18" s="4">
        <f>G18/G5</f>
        <v>0.48691956979752965</v>
      </c>
      <c r="I18">
        <v>279439</v>
      </c>
      <c r="J18" s="4">
        <f>I18/I5</f>
        <v>0.55532392686804455</v>
      </c>
      <c r="K18" s="2">
        <v>-74814.320957773001</v>
      </c>
    </row>
    <row r="19" spans="2:11" x14ac:dyDescent="0.35">
      <c r="E19" s="6" t="s">
        <v>20</v>
      </c>
      <c r="F19" s="6"/>
      <c r="G19" s="2">
        <v>2832765.5635073842</v>
      </c>
      <c r="H19" s="4">
        <f>G19/G5</f>
        <v>0.16171926541322201</v>
      </c>
      <c r="I19">
        <v>47740</v>
      </c>
      <c r="J19" s="4">
        <f>I19/I5</f>
        <v>9.4872813990461047E-2</v>
      </c>
      <c r="K19" s="2">
        <v>781.76458170499996</v>
      </c>
    </row>
    <row r="20" spans="2:11" x14ac:dyDescent="0.35">
      <c r="E20" s="6" t="s">
        <v>21</v>
      </c>
      <c r="F20" s="6"/>
      <c r="G20" s="2">
        <v>6154639.6802235851</v>
      </c>
      <c r="H20" s="4">
        <f>1-H18-H19</f>
        <v>0.35136116478924828</v>
      </c>
      <c r="I20">
        <v>176021</v>
      </c>
      <c r="J20" s="4">
        <f>1-J18-J19</f>
        <v>0.3498032591414944</v>
      </c>
      <c r="K20" s="2">
        <v>633174.63040849299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198446.866412234</v>
      </c>
      <c r="H22" s="4">
        <f>G22/G20</f>
        <v>3.224345806138644E-2</v>
      </c>
      <c r="I22">
        <v>15419</v>
      </c>
      <c r="J22" s="4">
        <f>I22/I20</f>
        <v>8.7597502570715996E-2</v>
      </c>
      <c r="K22" s="2">
        <v>88580.988181791006</v>
      </c>
    </row>
    <row r="23" spans="2:11" x14ac:dyDescent="0.35">
      <c r="F23" t="s">
        <v>24</v>
      </c>
      <c r="G23" s="2">
        <f>G20-G22</f>
        <v>5956192.8138113515</v>
      </c>
      <c r="H23" s="4">
        <f>1-H22</f>
        <v>0.9677565419386136</v>
      </c>
      <c r="I23">
        <f>I20-I22</f>
        <v>160602</v>
      </c>
      <c r="J23" s="4">
        <f>1-J22</f>
        <v>0.91240249742928403</v>
      </c>
      <c r="K23" s="2">
        <f>K20-K22</f>
        <v>544593.64222670195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8845754.7569691464</v>
      </c>
      <c r="H26" s="4">
        <f>G26/G5</f>
        <v>0.50499376995791967</v>
      </c>
      <c r="I26">
        <v>269490</v>
      </c>
      <c r="J26" s="4">
        <f>I26/I5</f>
        <v>0.53555246422893477</v>
      </c>
      <c r="K26" s="2">
        <v>12732.773366026</v>
      </c>
    </row>
    <row r="27" spans="2:11" x14ac:dyDescent="0.35">
      <c r="E27" s="6" t="s">
        <v>27</v>
      </c>
      <c r="F27" s="6"/>
      <c r="G27" s="2">
        <v>8658611.3145106584</v>
      </c>
      <c r="H27" s="4">
        <f>G27/G5</f>
        <v>0.49430997020012535</v>
      </c>
      <c r="I27">
        <v>232903</v>
      </c>
      <c r="J27" s="4">
        <f>I27/I5</f>
        <v>0.46284379968203498</v>
      </c>
      <c r="K27" s="2">
        <v>546264.78580527601</v>
      </c>
    </row>
    <row r="28" spans="2:11" x14ac:dyDescent="0.35">
      <c r="E28" s="6" t="s">
        <v>28</v>
      </c>
      <c r="F28" s="6"/>
      <c r="G28" s="2">
        <v>11544.22271095</v>
      </c>
      <c r="H28" s="4">
        <f>G28/G5</f>
        <v>6.5904614226880833E-4</v>
      </c>
      <c r="I28">
        <v>796</v>
      </c>
      <c r="J28" s="4">
        <f>I28/I5</f>
        <v>1.5818759936406996E-3</v>
      </c>
      <c r="K28" s="2">
        <v>0</v>
      </c>
    </row>
    <row r="29" spans="2:11" x14ac:dyDescent="0.35">
      <c r="E29" s="6" t="s">
        <v>29</v>
      </c>
      <c r="F29" s="6"/>
      <c r="G29" s="2">
        <v>651.85608339400005</v>
      </c>
      <c r="H29" s="4">
        <f>G29/G5</f>
        <v>3.7213699686145202E-5</v>
      </c>
      <c r="I29">
        <v>11</v>
      </c>
      <c r="J29" s="4">
        <f>I29/I5</f>
        <v>2.1860095389507153E-5</v>
      </c>
      <c r="K29" s="2">
        <v>144.514861123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18500638.032944962</v>
      </c>
      <c r="H4" s="5"/>
      <c r="I4" s="1">
        <v>3112310</v>
      </c>
      <c r="J4" s="5"/>
      <c r="K4" s="3">
        <v>264145095.49977225</v>
      </c>
    </row>
    <row r="5" spans="1:11" x14ac:dyDescent="0.35">
      <c r="E5" s="6" t="s">
        <v>7</v>
      </c>
      <c r="F5" s="6"/>
      <c r="G5" s="2">
        <v>15503616.960274613</v>
      </c>
      <c r="H5" s="4">
        <f>G5/G4</f>
        <v>0.83800444788263995</v>
      </c>
      <c r="I5">
        <v>456896</v>
      </c>
      <c r="J5" s="4">
        <f>I5/I4</f>
        <v>0.14680285704187565</v>
      </c>
      <c r="K5" s="2">
        <v>19610986.135698676</v>
      </c>
    </row>
    <row r="6" spans="1:11" x14ac:dyDescent="0.35">
      <c r="F6" t="s">
        <v>8</v>
      </c>
    </row>
    <row r="7" spans="1:11" x14ac:dyDescent="0.35">
      <c r="F7" t="s">
        <v>9</v>
      </c>
      <c r="G7" s="2">
        <v>14760812.406368796</v>
      </c>
      <c r="H7" s="4">
        <f>G7/G5</f>
        <v>0.95208830585732818</v>
      </c>
      <c r="I7">
        <v>431538</v>
      </c>
      <c r="J7" s="4">
        <f>I7/I5</f>
        <v>0.94449940467852644</v>
      </c>
      <c r="K7" s="2">
        <v>19000295.036204878</v>
      </c>
    </row>
    <row r="8" spans="1:11" x14ac:dyDescent="0.35">
      <c r="F8" t="s">
        <v>10</v>
      </c>
      <c r="G8" s="2">
        <f>G5-G7</f>
        <v>742804.55390581675</v>
      </c>
      <c r="H8" s="4">
        <f>1-H7</f>
        <v>4.7911694142671823E-2</v>
      </c>
      <c r="I8">
        <f>I5-I7</f>
        <v>25358</v>
      </c>
      <c r="J8" s="4">
        <f>1-J7</f>
        <v>5.5500595321473556E-2</v>
      </c>
      <c r="K8" s="2">
        <f>K5-K7</f>
        <v>610691.09949379787</v>
      </c>
    </row>
    <row r="9" spans="1:11" x14ac:dyDescent="0.35">
      <c r="E9" s="6" t="s">
        <v>11</v>
      </c>
      <c r="F9" s="6"/>
      <c r="G9" s="2">
        <v>2839479.5094026402</v>
      </c>
      <c r="H9" s="4">
        <f>1-H5-H10</f>
        <v>0.15348008562441148</v>
      </c>
      <c r="I9">
        <v>1891052</v>
      </c>
      <c r="J9" s="4">
        <f>1-J5-J10</f>
        <v>0.60760399831636303</v>
      </c>
      <c r="K9" s="2">
        <v>243165851.54335019</v>
      </c>
    </row>
    <row r="10" spans="1:11" x14ac:dyDescent="0.35">
      <c r="E10" s="6" t="s">
        <v>12</v>
      </c>
      <c r="F10" s="6"/>
      <c r="G10" s="2">
        <v>157541.56326771301</v>
      </c>
      <c r="H10" s="4">
        <f>G10/G4</f>
        <v>8.5154664929485823E-3</v>
      </c>
      <c r="I10">
        <v>764362</v>
      </c>
      <c r="J10" s="4">
        <f>I10/I4</f>
        <v>0.24559314464176127</v>
      </c>
      <c r="K10" s="2">
        <v>1368257.82072339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7888224.0787624996</v>
      </c>
      <c r="H13" s="5">
        <f>G13/G5</f>
        <v>0.50879895310718359</v>
      </c>
      <c r="I13" s="1">
        <f>I14+I15</f>
        <v>195679</v>
      </c>
      <c r="J13" s="5">
        <f>I13/I5</f>
        <v>0.42827908320493069</v>
      </c>
      <c r="K13" s="3">
        <f>K14+K15</f>
        <v>4279629.1216857731</v>
      </c>
    </row>
    <row r="14" spans="1:11" x14ac:dyDescent="0.35">
      <c r="E14" s="6" t="s">
        <v>15</v>
      </c>
      <c r="F14" s="6"/>
      <c r="G14" s="2">
        <v>7867365.5588671006</v>
      </c>
      <c r="H14" s="4">
        <f>G14/G7</f>
        <v>0.53299001045989824</v>
      </c>
      <c r="I14">
        <v>194624</v>
      </c>
      <c r="J14" s="4">
        <f>I14/I7</f>
        <v>0.45100083886007719</v>
      </c>
      <c r="K14" s="2">
        <v>4201088.8922735713</v>
      </c>
    </row>
    <row r="15" spans="1:11" x14ac:dyDescent="0.35">
      <c r="E15" s="6" t="s">
        <v>16</v>
      </c>
      <c r="F15" s="6"/>
      <c r="G15" s="2">
        <v>20858.519895399</v>
      </c>
      <c r="H15" s="4">
        <f>G15/G8</f>
        <v>2.8080764698763194E-2</v>
      </c>
      <c r="I15">
        <v>1055</v>
      </c>
      <c r="J15" s="4">
        <f>I15/I8</f>
        <v>4.1604227462733658E-2</v>
      </c>
      <c r="K15" s="2">
        <v>78540.229412201996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7055187.9810498469</v>
      </c>
      <c r="H18" s="4">
        <f>G18/G5</f>
        <v>0.45506722715915704</v>
      </c>
      <c r="I18">
        <v>188026</v>
      </c>
      <c r="J18" s="4">
        <f>I18/I5</f>
        <v>0.41152910071438575</v>
      </c>
      <c r="K18" s="2">
        <v>4084548.1675596158</v>
      </c>
    </row>
    <row r="19" spans="2:11" x14ac:dyDescent="0.35">
      <c r="E19" s="6" t="s">
        <v>20</v>
      </c>
      <c r="F19" s="6"/>
      <c r="G19" s="2">
        <v>2232619.2333524148</v>
      </c>
      <c r="H19" s="4">
        <f>G19/G5</f>
        <v>0.14400634633022233</v>
      </c>
      <c r="I19">
        <v>58378</v>
      </c>
      <c r="J19" s="4">
        <f>I19/I5</f>
        <v>0.12777087127048606</v>
      </c>
      <c r="K19" s="2">
        <v>5038240.6147777494</v>
      </c>
    </row>
    <row r="20" spans="2:11" x14ac:dyDescent="0.35">
      <c r="E20" s="6" t="s">
        <v>21</v>
      </c>
      <c r="F20" s="6"/>
      <c r="G20" s="2">
        <v>6209330.5550411791</v>
      </c>
      <c r="H20" s="4">
        <f>1-H18-H19</f>
        <v>0.4009264265106206</v>
      </c>
      <c r="I20">
        <v>210206</v>
      </c>
      <c r="J20" s="4">
        <f>1-J18-J19</f>
        <v>0.46070002801512822</v>
      </c>
      <c r="K20" s="2">
        <v>9297842.6291963458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494099.91136197501</v>
      </c>
      <c r="H22" s="4">
        <f>G22/G20</f>
        <v>7.957378126065931E-2</v>
      </c>
      <c r="I22">
        <v>33845</v>
      </c>
      <c r="J22" s="4">
        <f>I22/I20</f>
        <v>0.16100872477474476</v>
      </c>
      <c r="K22" s="2">
        <v>4485490.447387537</v>
      </c>
    </row>
    <row r="23" spans="2:11" x14ac:dyDescent="0.35">
      <c r="F23" t="s">
        <v>24</v>
      </c>
      <c r="G23" s="2">
        <f>G20-G22</f>
        <v>5715230.6436792044</v>
      </c>
      <c r="H23" s="4">
        <f>1-H22</f>
        <v>0.92042621873934072</v>
      </c>
      <c r="I23">
        <f>I20-I22</f>
        <v>176361</v>
      </c>
      <c r="J23" s="4">
        <f>1-J22</f>
        <v>0.8389912752252553</v>
      </c>
      <c r="K23" s="2">
        <f>K20-K22</f>
        <v>4812352.1818088088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8705431.3809214868</v>
      </c>
      <c r="H26" s="4">
        <f>G26/G5</f>
        <v>0.5615097046855374</v>
      </c>
      <c r="I26">
        <v>244933</v>
      </c>
      <c r="J26" s="4">
        <f>I26/I5</f>
        <v>0.53608042092730079</v>
      </c>
      <c r="K26" s="2">
        <v>5581439.9769240879</v>
      </c>
    </row>
    <row r="27" spans="2:11" x14ac:dyDescent="0.35">
      <c r="E27" s="6" t="s">
        <v>27</v>
      </c>
      <c r="F27" s="6"/>
      <c r="G27" s="2">
        <v>6761401.9675843362</v>
      </c>
      <c r="H27" s="4">
        <f>G27/G5</f>
        <v>0.43611771271886302</v>
      </c>
      <c r="I27">
        <v>210694</v>
      </c>
      <c r="J27" s="4">
        <f>I27/I5</f>
        <v>0.46114214175654855</v>
      </c>
      <c r="K27" s="2">
        <v>14027415.626347663</v>
      </c>
    </row>
    <row r="28" spans="2:11" x14ac:dyDescent="0.35">
      <c r="E28" s="6" t="s">
        <v>28</v>
      </c>
      <c r="F28" s="6"/>
      <c r="G28" s="2">
        <v>32941.609480790001</v>
      </c>
      <c r="H28" s="4">
        <f>G28/G5</f>
        <v>2.1247693080393617E-3</v>
      </c>
      <c r="I28">
        <v>1144</v>
      </c>
      <c r="J28" s="4">
        <f>I28/I5</f>
        <v>2.5038520801232665E-3</v>
      </c>
      <c r="K28" s="2">
        <v>97.321680079999993</v>
      </c>
    </row>
    <row r="29" spans="2:11" x14ac:dyDescent="0.35">
      <c r="E29" s="6" t="s">
        <v>29</v>
      </c>
      <c r="F29" s="6"/>
      <c r="G29" s="2">
        <v>3842.0022879990001</v>
      </c>
      <c r="H29" s="4">
        <f>G29/G5</f>
        <v>2.4781328756015315E-4</v>
      </c>
      <c r="I29">
        <v>117</v>
      </c>
      <c r="J29" s="4">
        <f>I29/I5</f>
        <v>2.5607578092169773E-4</v>
      </c>
      <c r="K29" s="2">
        <v>2033.2107468470001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5"/>
  <sheetData>
    <row r="1" spans="1:2" x14ac:dyDescent="0.35">
      <c r="A1" t="s">
        <v>30</v>
      </c>
    </row>
    <row r="2" spans="1:2" x14ac:dyDescent="0.35">
      <c r="A2" t="s">
        <v>31</v>
      </c>
      <c r="B2">
        <f>'NEWT - EU'!$G$7</f>
        <v>16940098.143950369</v>
      </c>
    </row>
    <row r="3" spans="1:2" x14ac:dyDescent="0.35">
      <c r="A3" t="s">
        <v>32</v>
      </c>
      <c r="B3">
        <f>'NEWT - EU'!$G$8</f>
        <v>576464.00632378086</v>
      </c>
    </row>
    <row r="4" spans="1:2" x14ac:dyDescent="0.35">
      <c r="A4" t="s">
        <v>33</v>
      </c>
      <c r="B4">
        <f>'NEWT - EU'!$G$9</f>
        <v>640576.71271545195</v>
      </c>
    </row>
    <row r="5" spans="1:2" x14ac:dyDescent="0.35">
      <c r="A5" t="s">
        <v>34</v>
      </c>
      <c r="B5">
        <f>'NEWT - EU'!$G$10</f>
        <v>333.21750071700001</v>
      </c>
    </row>
    <row r="14" spans="1:2" x14ac:dyDescent="0.35">
      <c r="A14" t="s">
        <v>35</v>
      </c>
    </row>
    <row r="15" spans="1:2" x14ac:dyDescent="0.35">
      <c r="A15" t="s">
        <v>31</v>
      </c>
      <c r="B15">
        <f>'NEWT - EU'!$I$7</f>
        <v>482319</v>
      </c>
    </row>
    <row r="16" spans="1:2" x14ac:dyDescent="0.35">
      <c r="A16" t="s">
        <v>32</v>
      </c>
      <c r="B16">
        <f>'NEWT - EU'!$I$8</f>
        <v>20881</v>
      </c>
    </row>
    <row r="17" spans="1:2" x14ac:dyDescent="0.35">
      <c r="A17" t="s">
        <v>33</v>
      </c>
      <c r="B17">
        <f>'NEWT - EU'!$I$9</f>
        <v>1337257</v>
      </c>
    </row>
    <row r="18" spans="1:2" x14ac:dyDescent="0.35">
      <c r="A18" t="s">
        <v>34</v>
      </c>
      <c r="B18">
        <f>'NEWT - EU'!$I$10</f>
        <v>4091</v>
      </c>
    </row>
    <row r="26" spans="1:2" x14ac:dyDescent="0.35">
      <c r="A26" t="s">
        <v>18</v>
      </c>
    </row>
    <row r="27" spans="1:2" x14ac:dyDescent="0.35">
      <c r="A27" t="s">
        <v>36</v>
      </c>
      <c r="B27">
        <f>'NEWT - EU'!$G$18</f>
        <v>8529156.9065431803</v>
      </c>
    </row>
    <row r="28" spans="1:2" x14ac:dyDescent="0.35">
      <c r="A28" t="s">
        <v>37</v>
      </c>
      <c r="B28">
        <f>'NEWT - EU'!$G$19</f>
        <v>2832765.5635073842</v>
      </c>
    </row>
    <row r="29" spans="1:2" x14ac:dyDescent="0.35">
      <c r="A29" t="s">
        <v>38</v>
      </c>
      <c r="B29">
        <f>'NEWT - EU'!$G$22</f>
        <v>198446.866412234</v>
      </c>
    </row>
    <row r="30" spans="1:2" x14ac:dyDescent="0.35">
      <c r="A30" t="s">
        <v>39</v>
      </c>
      <c r="B30">
        <f>'NEWT - EU'!$G$23</f>
        <v>5956192.8138113515</v>
      </c>
    </row>
    <row r="39" spans="1:2" x14ac:dyDescent="0.35">
      <c r="A39" t="s">
        <v>40</v>
      </c>
    </row>
    <row r="40" spans="1:2" x14ac:dyDescent="0.35">
      <c r="A40" t="s">
        <v>41</v>
      </c>
      <c r="B40">
        <f>'NEWT - EU'!$G$26</f>
        <v>8845754.7569691464</v>
      </c>
    </row>
    <row r="41" spans="1:2" x14ac:dyDescent="0.35">
      <c r="A41" t="s">
        <v>42</v>
      </c>
      <c r="B41">
        <f>'NEWT - EU'!$G$27</f>
        <v>8658611.3145106584</v>
      </c>
    </row>
    <row r="42" spans="1:2" x14ac:dyDescent="0.35">
      <c r="A42" t="s">
        <v>43</v>
      </c>
      <c r="B42">
        <f>'NEWT - EU'!$G$28</f>
        <v>11544.22271095</v>
      </c>
    </row>
    <row r="43" spans="1:2" x14ac:dyDescent="0.35">
      <c r="A43" t="s">
        <v>44</v>
      </c>
      <c r="B43">
        <f>'NEWT - EU'!$G$29</f>
        <v>651.85608339400005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2026-07-03T15:27:09Z</dcterms:created>
  <dcterms:modified xsi:type="dcterms:W3CDTF">2026-07-03T15:27:09Z</dcterms:modified>
</cp:coreProperties>
</file>