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B9A3CCFC-CAE1-4697-9361-19C3FC68DF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H15" i="5"/>
  <c r="J14" i="5"/>
  <c r="H14" i="5"/>
  <c r="K13" i="5"/>
  <c r="J13" i="5"/>
  <c r="I13" i="5"/>
  <c r="G13" i="5"/>
  <c r="H13" i="5" s="1"/>
  <c r="J10" i="5"/>
  <c r="H10" i="5"/>
  <c r="J9" i="5"/>
  <c r="H9" i="5"/>
  <c r="K8" i="5"/>
  <c r="I8" i="5"/>
  <c r="J15" i="5" s="1"/>
  <c r="H8" i="5"/>
  <c r="G8" i="5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H19" i="2"/>
  <c r="H20" i="2" s="1"/>
  <c r="J18" i="2"/>
  <c r="J20" i="2" s="1"/>
  <c r="H18" i="2"/>
  <c r="J14" i="2"/>
  <c r="H14" i="2"/>
  <c r="K13" i="2"/>
  <c r="J13" i="2"/>
  <c r="I13" i="2"/>
  <c r="H13" i="2"/>
  <c r="G13" i="2"/>
  <c r="J10" i="2"/>
  <c r="H10" i="2"/>
  <c r="H9" i="2" s="1"/>
  <c r="J9" i="2"/>
  <c r="K8" i="2"/>
  <c r="I8" i="2"/>
  <c r="B16" i="3" s="1"/>
  <c r="H8" i="2"/>
  <c r="G8" i="2"/>
  <c r="B3" i="3" s="1"/>
  <c r="J7" i="2"/>
  <c r="J8" i="2" s="1"/>
  <c r="H7" i="2"/>
  <c r="J5" i="2"/>
  <c r="H5" i="2"/>
  <c r="H15" i="2" l="1"/>
  <c r="J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<sst xmlns="http://schemas.openxmlformats.org/spreadsheetml/2006/main" count="82" uniqueCount="45">
  <si>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24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</si>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</sst>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17450747.82307069</c:v>
                </c:pt>
                <c:pt idx="1">
                  <c:v>500677.36136224493</c:v>
                </c:pt>
                <c:pt idx="2">
                  <c:v>597055.96649734105</c:v>
                </c:pt>
                <c:pt idx="3">
                  <c:v>383.92421731600001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559-4F75-941B-6F2EE8D3F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492691</c:v>
                </c:pt>
                <c:pt idx="1">
                  <c:v>20987</c:v>
                </c:pt>
                <c:pt idx="2">
                  <c:v>1273860</c:v>
                </c:pt>
                <c:pt idx="3">
                  <c:v>3947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1B7-4D1C-9E08-FABF46A33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8496854.3804602325</c:v>
                </c:pt>
                <c:pt idx="1">
                  <c:v>3075218.7772855018</c:v>
                </c:pt>
                <c:pt idx="2">
                  <c:v>174091.829087544</c:v>
                </c:pt>
                <c:pt idx="3">
                  <c:v>6205260.197599655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7B5-4D20-B318-3CE330AC1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8687740.0596029069</c:v>
                </c:pt>
                <c:pt idx="1">
                  <c:v>9253138.3633660637</c:v>
                </c:pt>
                <c:pt idx="2">
                  <c:v>10338.557975496</c:v>
                </c:pt>
                <c:pt idx="3">
                  <c:v>208.20348846799999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C16-4C7F-AB5A-A2D4AE224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18548865.075147592</v>
      </c>
      <c r="H4" s="5"/>
      <c r="I4" s="1">
        <v>1791485</v>
      </c>
      <c r="J4" s="5"/>
      <c r="K4" s="3">
        <v>91945052.64692311</v>
      </c>
    </row>
    <row r="5" spans="1:11" x14ac:dyDescent="0.35">
      <c r="E5" s="6" t="s">
        <v>7</v>
      </c>
      <c r="F5" s="6"/>
      <c r="G5" s="2">
        <v>17951425.184432935</v>
      </c>
      <c r="H5" s="4">
        <f>G5/G4</f>
        <v>0.96779102719793209</v>
      </c>
      <c r="I5">
        <v>513678</v>
      </c>
      <c r="J5" s="4">
        <f>I5/I4</f>
        <v>0.28673307340000054</v>
      </c>
      <c r="K5" s="2">
        <v>573940.561271974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17450747.82307069</v>
      </c>
      <c r="H7" s="4">
        <f>G7/G5</f>
        <v>0.97210932523639293</v>
      </c>
      <c r="I7">
        <v>492691</v>
      </c>
      <c r="J7" s="4">
        <f>I7/I5</f>
        <v>0.9591436658762883</v>
      </c>
      <c r="K7" s="2">
        <v>591552.75349768496</v>
      </c>
    </row>
    <row r="8" spans="1:11" x14ac:dyDescent="0.35">
      <c r="F8" t="s">
        <v>10</v>
      </c>
      <c r="G8" s="2">
        <f>G5-G7</f>
        <v>500677.36136224493</v>
      </c>
      <c r="H8" s="4">
        <f>1-H7</f>
        <v>2.7890674763607071E-2</v>
      </c>
      <c r="I8">
        <f>I5-I7</f>
        <v>20987</v>
      </c>
      <c r="J8" s="4">
        <f>1-J7</f>
        <v>4.0856334123711702E-2</v>
      </c>
      <c r="K8" s="2">
        <f>K5-K7</f>
        <v>-17612.192225710955</v>
      </c>
    </row>
    <row r="9" spans="1:11" x14ac:dyDescent="0.35">
      <c r="E9" s="6" t="s">
        <v>11</v>
      </c>
      <c r="F9" s="6"/>
      <c r="G9" s="2">
        <v>597055.96649734105</v>
      </c>
      <c r="H9" s="4">
        <f>1-H5-H10</f>
        <v>3.2188274812419461E-2</v>
      </c>
      <c r="I9">
        <v>1273860</v>
      </c>
      <c r="J9" s="4">
        <f>1-J5-J10</f>
        <v>0.71106372646156679</v>
      </c>
      <c r="K9" s="2">
        <v>91370248.015686572</v>
      </c>
    </row>
    <row r="10" spans="1:11" x14ac:dyDescent="0.35">
      <c r="E10" s="6" t="s">
        <v>12</v>
      </c>
      <c r="F10" s="6"/>
      <c r="G10" s="2">
        <v>383.92421731600001</v>
      </c>
      <c r="H10" s="4">
        <f>G10/G4</f>
        <v>2.069798964845536E-5</v>
      </c>
      <c r="I10">
        <v>3947</v>
      </c>
      <c r="J10" s="4">
        <f>I10/I4</f>
        <v>2.203200138432641E-3</v>
      </c>
      <c r="K10" s="2">
        <v>864.06996455000001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10108231.510198154</v>
      </c>
      <c r="H13" s="5">
        <f>G13/G5</f>
        <v>0.56308796690770713</v>
      </c>
      <c r="I13" s="1">
        <f>I14+I15</f>
        <v>310837</v>
      </c>
      <c r="J13" s="5">
        <f>I13/I5</f>
        <v>0.60512032829905116</v>
      </c>
      <c r="K13" s="3">
        <f>K14+K15</f>
        <v>-56142.414196329002</v>
      </c>
    </row>
    <row r="14" spans="1:11" x14ac:dyDescent="0.35">
      <c r="E14" s="6" t="s">
        <v>15</v>
      </c>
      <c r="F14" s="6"/>
      <c r="G14" s="2">
        <v>10069489.790808979</v>
      </c>
      <c r="H14" s="4">
        <f>G14/G7</f>
        <v>0.5770233971003037</v>
      </c>
      <c r="I14">
        <v>308800</v>
      </c>
      <c r="J14" s="4">
        <f>I14/I7</f>
        <v>0.62676200701859786</v>
      </c>
      <c r="K14" s="2">
        <v>-57517.657319234</v>
      </c>
    </row>
    <row r="15" spans="1:11" x14ac:dyDescent="0.35">
      <c r="E15" s="6" t="s">
        <v>16</v>
      </c>
      <c r="F15" s="6"/>
      <c r="G15" s="2">
        <v>38741.719389174999</v>
      </c>
      <c r="H15" s="4">
        <f>G15/G8</f>
        <v>7.7378612213994211E-2</v>
      </c>
      <c r="I15">
        <v>2037</v>
      </c>
      <c r="J15" s="4">
        <f>I15/I8</f>
        <v>9.706008481440892E-2</v>
      </c>
      <c r="K15" s="2">
        <v>1375.2431229050001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8496854.3804602325</v>
      </c>
      <c r="H18" s="4">
        <f>G18/G5</f>
        <v>0.47332478024243502</v>
      </c>
      <c r="I18">
        <v>281452</v>
      </c>
      <c r="J18" s="4">
        <f>I18/I5</f>
        <v>0.54791523094234129</v>
      </c>
      <c r="K18" s="2">
        <v>-26916.754479546998</v>
      </c>
    </row>
    <row r="19" spans="2:11" x14ac:dyDescent="0.35">
      <c r="E19" s="6" t="s">
        <v>20</v>
      </c>
      <c r="F19" s="6"/>
      <c r="G19" s="2">
        <v>3075218.7772855018</v>
      </c>
      <c r="H19" s="4">
        <f>G19/G5</f>
        <v>0.17130777894739305</v>
      </c>
      <c r="I19">
        <v>50812</v>
      </c>
      <c r="J19" s="4">
        <f>I19/I5</f>
        <v>9.8917999213515087E-2</v>
      </c>
      <c r="K19" s="2">
        <v>13568.523582753</v>
      </c>
    </row>
    <row r="20" spans="2:11" x14ac:dyDescent="0.35">
      <c r="E20" s="6" t="s">
        <v>21</v>
      </c>
      <c r="F20" s="6"/>
      <c r="G20" s="2">
        <v>6379352.0266871992</v>
      </c>
      <c r="H20" s="4">
        <f>1-H18-H19</f>
        <v>0.35536744081017202</v>
      </c>
      <c r="I20">
        <v>181414</v>
      </c>
      <c r="J20" s="4">
        <f>1-J18-J19</f>
        <v>0.35316676984414364</v>
      </c>
      <c r="K20" s="2">
        <v>587288.79216876801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174091.829087544</v>
      </c>
      <c r="H22" s="4">
        <f>G22/G20</f>
        <v>2.7289892195830112E-2</v>
      </c>
      <c r="I22">
        <v>14219</v>
      </c>
      <c r="J22" s="4">
        <f>I22/I20</f>
        <v>7.8378735929972326E-2</v>
      </c>
      <c r="K22" s="2">
        <v>80697.767868354</v>
      </c>
    </row>
    <row r="23" spans="2:11" x14ac:dyDescent="0.35">
      <c r="F23" t="s">
        <v>24</v>
      </c>
      <c r="G23" s="2">
        <f>G20-G22</f>
        <v>6205260.197599655</v>
      </c>
      <c r="H23" s="4">
        <f>1-H22</f>
        <v>0.97271010780416989</v>
      </c>
      <c r="I23">
        <f>I20-I22</f>
        <v>167195</v>
      </c>
      <c r="J23" s="4">
        <f>1-J22</f>
        <v>0.92162126407002765</v>
      </c>
      <c r="K23" s="2">
        <f>K20-K22</f>
        <v>506591.02430041402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8687740.0596029069</v>
      </c>
      <c r="H26" s="4">
        <f>G26/G5</f>
        <v>0.48395823564675611</v>
      </c>
      <c r="I26">
        <v>271140</v>
      </c>
      <c r="J26" s="4">
        <f>I26/I5</f>
        <v>0.52784039807038652</v>
      </c>
      <c r="K26" s="2">
        <v>10382.616065273</v>
      </c>
    </row>
    <row r="27" spans="2:11" x14ac:dyDescent="0.35">
      <c r="E27" s="6" t="s">
        <v>27</v>
      </c>
      <c r="F27" s="6"/>
      <c r="G27" s="2">
        <v>9253138.3633660637</v>
      </c>
      <c r="H27" s="4">
        <f>G27/G5</f>
        <v>0.51545424768782</v>
      </c>
      <c r="I27">
        <v>241732</v>
      </c>
      <c r="J27" s="4">
        <f>I27/I5</f>
        <v>0.47059052558217407</v>
      </c>
      <c r="K27" s="2">
        <v>563557.94520670106</v>
      </c>
    </row>
    <row r="28" spans="2:11" x14ac:dyDescent="0.35">
      <c r="E28" s="6" t="s">
        <v>28</v>
      </c>
      <c r="F28" s="6"/>
      <c r="G28" s="2">
        <v>10338.557975496</v>
      </c>
      <c r="H28" s="4">
        <f>G28/G5</f>
        <v>5.759185061507741E-4</v>
      </c>
      <c r="I28">
        <v>800</v>
      </c>
      <c r="J28" s="4">
        <f>I28/I5</f>
        <v>1.557395878351808E-3</v>
      </c>
      <c r="K28" s="2">
        <v>0</v>
      </c>
    </row>
    <row r="29" spans="2:11" x14ac:dyDescent="0.35">
      <c r="E29" s="6" t="s">
        <v>29</v>
      </c>
      <c r="F29" s="6"/>
      <c r="G29" s="2">
        <v>208.20348846799999</v>
      </c>
      <c r="H29" s="4">
        <f>G29/G5</f>
        <v>1.1598159273089319E-5</v>
      </c>
      <c r="I29">
        <v>6</v>
      </c>
      <c r="J29" s="4">
        <f>I29/I5</f>
        <v>1.168046908763856E-5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18769375.533944938</v>
      </c>
      <c r="H4" s="5"/>
      <c r="I4" s="1">
        <v>3140209</v>
      </c>
      <c r="J4" s="5"/>
      <c r="K4" s="3">
        <v>262969125.38459051</v>
      </c>
    </row>
    <row r="5" spans="1:11" x14ac:dyDescent="0.35">
      <c r="E5" s="6" t="s">
        <v>7</v>
      </c>
      <c r="F5" s="6"/>
      <c r="G5" s="2">
        <v>15708938.016159881</v>
      </c>
      <c r="H5" s="4">
        <f>G5/G4</f>
        <v>0.83694516036241207</v>
      </c>
      <c r="I5">
        <v>471126</v>
      </c>
      <c r="J5" s="4">
        <f>I5/I4</f>
        <v>0.15003014130588124</v>
      </c>
      <c r="K5" s="2">
        <v>19810288.012544751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15036601.661480531</v>
      </c>
      <c r="H7" s="4">
        <f>G7/G5</f>
        <v>0.95720039419674885</v>
      </c>
      <c r="I7">
        <v>446098</v>
      </c>
      <c r="J7" s="4">
        <f>I7/I5</f>
        <v>0.94687620721420596</v>
      </c>
      <c r="K7" s="2">
        <v>19229319.506567836</v>
      </c>
    </row>
    <row r="8" spans="1:11" x14ac:dyDescent="0.35">
      <c r="F8" t="s">
        <v>10</v>
      </c>
      <c r="G8" s="2">
        <f>G5-G7</f>
        <v>672336.35467934981</v>
      </c>
      <c r="H8" s="4">
        <f>1-H7</f>
        <v>4.2799605803251151E-2</v>
      </c>
      <c r="I8">
        <f>I5-I7</f>
        <v>25028</v>
      </c>
      <c r="J8" s="4">
        <f>1-J7</f>
        <v>5.3123792785794044E-2</v>
      </c>
      <c r="K8" s="2">
        <f>K5-K7</f>
        <v>580968.50597691536</v>
      </c>
    </row>
    <row r="9" spans="1:11" x14ac:dyDescent="0.35">
      <c r="E9" s="6" t="s">
        <v>11</v>
      </c>
      <c r="F9" s="6"/>
      <c r="G9" s="2">
        <v>2900723.0624354631</v>
      </c>
      <c r="H9" s="4">
        <f>1-H5-H10</f>
        <v>0.15454552854938738</v>
      </c>
      <c r="I9">
        <v>1892030</v>
      </c>
      <c r="J9" s="4">
        <f>1-J5-J10</f>
        <v>0.60251722098752025</v>
      </c>
      <c r="K9" s="2">
        <v>241812620.44252643</v>
      </c>
    </row>
    <row r="10" spans="1:11" x14ac:dyDescent="0.35">
      <c r="E10" s="6" t="s">
        <v>12</v>
      </c>
      <c r="F10" s="6"/>
      <c r="G10" s="2">
        <v>159714.45534959799</v>
      </c>
      <c r="H10" s="4">
        <f>G10/G4</f>
        <v>8.5093110882005617E-3</v>
      </c>
      <c r="I10">
        <v>777053</v>
      </c>
      <c r="J10" s="4">
        <f>I10/I4</f>
        <v>0.2474526377065985</v>
      </c>
      <c r="K10" s="2">
        <v>1346216.9295193211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8005333.2913266988</v>
      </c>
      <c r="H13" s="5">
        <f>G13/G5</f>
        <v>0.50960372261266573</v>
      </c>
      <c r="I13" s="1">
        <f>I14+I15</f>
        <v>205241</v>
      </c>
      <c r="J13" s="5">
        <f>I13/I5</f>
        <v>0.4356392981919911</v>
      </c>
      <c r="K13" s="3">
        <f>K14+K15</f>
        <v>4533869.7889960278</v>
      </c>
    </row>
    <row r="14" spans="1:11" x14ac:dyDescent="0.35">
      <c r="E14" s="6" t="s">
        <v>15</v>
      </c>
      <c r="F14" s="6"/>
      <c r="G14" s="2">
        <v>7979001.345532475</v>
      </c>
      <c r="H14" s="4">
        <f>G14/G7</f>
        <v>0.53063860606033031</v>
      </c>
      <c r="I14">
        <v>203821</v>
      </c>
      <c r="J14" s="4">
        <f>I14/I7</f>
        <v>0.45689736335962056</v>
      </c>
      <c r="K14" s="2">
        <v>4462094.2868827945</v>
      </c>
    </row>
    <row r="15" spans="1:11" x14ac:dyDescent="0.35">
      <c r="E15" s="6" t="s">
        <v>16</v>
      </c>
      <c r="F15" s="6"/>
      <c r="G15" s="2">
        <v>26331.945794224001</v>
      </c>
      <c r="H15" s="4">
        <f>G15/G8</f>
        <v>3.9164840055067693E-2</v>
      </c>
      <c r="I15">
        <v>1420</v>
      </c>
      <c r="J15" s="4">
        <f>I15/I8</f>
        <v>5.6736455170209366E-2</v>
      </c>
      <c r="K15" s="2">
        <v>71775.502113233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7145435.1856180141</v>
      </c>
      <c r="H18" s="4">
        <f>G18/G5</f>
        <v>0.45486430580268766</v>
      </c>
      <c r="I18">
        <v>196405</v>
      </c>
      <c r="J18" s="4">
        <f>I18/I5</f>
        <v>0.41688423054554408</v>
      </c>
      <c r="K18" s="2">
        <v>4255123.1998195499</v>
      </c>
    </row>
    <row r="19" spans="2:11" x14ac:dyDescent="0.35">
      <c r="E19" s="6" t="s">
        <v>20</v>
      </c>
      <c r="F19" s="6"/>
      <c r="G19" s="2">
        <v>2336408.4313090621</v>
      </c>
      <c r="H19" s="4">
        <f>G19/G5</f>
        <v>0.1487311509476697</v>
      </c>
      <c r="I19">
        <v>61606</v>
      </c>
      <c r="J19" s="4">
        <f>I19/I5</f>
        <v>0.13076332021582338</v>
      </c>
      <c r="K19" s="2">
        <v>5026232.1040229509</v>
      </c>
    </row>
    <row r="20" spans="2:11" x14ac:dyDescent="0.35">
      <c r="E20" s="6" t="s">
        <v>21</v>
      </c>
      <c r="F20" s="6"/>
      <c r="G20" s="2">
        <v>6221287.9579520328</v>
      </c>
      <c r="H20" s="4">
        <f>1-H18-H19</f>
        <v>0.39640454324964264</v>
      </c>
      <c r="I20">
        <v>212899</v>
      </c>
      <c r="J20" s="4">
        <f>1-J18-J19</f>
        <v>0.4523524492386326</v>
      </c>
      <c r="K20" s="2">
        <v>9367080.8634691183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477803.86595343001</v>
      </c>
      <c r="H22" s="4">
        <f>G22/G20</f>
        <v>7.6801438734675903E-2</v>
      </c>
      <c r="I22">
        <v>33590</v>
      </c>
      <c r="J22" s="4">
        <f>I22/I20</f>
        <v>0.1577743437028826</v>
      </c>
      <c r="K22" s="2">
        <v>4457757.4450628124</v>
      </c>
    </row>
    <row r="23" spans="2:11" x14ac:dyDescent="0.35">
      <c r="F23" t="s">
        <v>24</v>
      </c>
      <c r="G23" s="2">
        <f>G20-G22</f>
        <v>5743484.0919986032</v>
      </c>
      <c r="H23" s="4">
        <f>1-H22</f>
        <v>0.92319856126532407</v>
      </c>
      <c r="I23">
        <f>I20-I22</f>
        <v>179309</v>
      </c>
      <c r="J23" s="4">
        <f>1-J22</f>
        <v>0.84222565629711743</v>
      </c>
      <c r="K23" s="2">
        <f>K20-K22</f>
        <v>4909323.4184063058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8661421.7414068505</v>
      </c>
      <c r="H26" s="4">
        <f>G26/G5</f>
        <v>0.55136901886663459</v>
      </c>
      <c r="I26">
        <v>253729</v>
      </c>
      <c r="J26" s="4">
        <f>I26/I5</f>
        <v>0.53855868706036181</v>
      </c>
      <c r="K26" s="2">
        <v>6668227.7821013462</v>
      </c>
    </row>
    <row r="27" spans="2:11" x14ac:dyDescent="0.35">
      <c r="E27" s="6" t="s">
        <v>27</v>
      </c>
      <c r="F27" s="6"/>
      <c r="G27" s="2">
        <v>7011763.6843535602</v>
      </c>
      <c r="H27" s="4">
        <f>G27/G5</f>
        <v>0.44635504176924728</v>
      </c>
      <c r="I27">
        <v>216132</v>
      </c>
      <c r="J27" s="4">
        <f>I27/I5</f>
        <v>0.45875625628812672</v>
      </c>
      <c r="K27" s="2">
        <v>13140080.38569982</v>
      </c>
    </row>
    <row r="28" spans="2:11" x14ac:dyDescent="0.35">
      <c r="E28" s="6" t="s">
        <v>28</v>
      </c>
      <c r="F28" s="6"/>
      <c r="G28" s="2">
        <v>32028.255740746001</v>
      </c>
      <c r="H28" s="4">
        <f>G28/G5</f>
        <v>2.0388555679447164E-3</v>
      </c>
      <c r="I28">
        <v>1137</v>
      </c>
      <c r="J28" s="4">
        <f>I28/I5</f>
        <v>2.4133671247182284E-3</v>
      </c>
      <c r="K28" s="2">
        <v>78.13</v>
      </c>
    </row>
    <row r="29" spans="2:11" x14ac:dyDescent="0.35">
      <c r="E29" s="6" t="s">
        <v>29</v>
      </c>
      <c r="F29" s="6"/>
      <c r="G29" s="2">
        <v>3724.3346587229998</v>
      </c>
      <c r="H29" s="4">
        <f>G29/G5</f>
        <v>2.3708379617334754E-4</v>
      </c>
      <c r="I29">
        <v>120</v>
      </c>
      <c r="J29" s="4">
        <f>I29/I5</f>
        <v>2.5470893136867844E-4</v>
      </c>
      <c r="K29" s="2">
        <v>1901.7147435869999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EU'!$G$7</f>
        <v>17450747.82307069</v>
      </c>
    </row>
    <row r="3" spans="1:2" x14ac:dyDescent="0.35">
      <c r="A3" t="s">
        <v>32</v>
      </c>
      <c r="B3">
        <f>'NEWT - EU'!$G$8</f>
        <v>500677.36136224493</v>
      </c>
    </row>
    <row r="4" spans="1:2" x14ac:dyDescent="0.35">
      <c r="A4" t="s">
        <v>33</v>
      </c>
      <c r="B4">
        <f>'NEWT - EU'!$G$9</f>
        <v>597055.96649734105</v>
      </c>
    </row>
    <row r="5" spans="1:2" x14ac:dyDescent="0.35">
      <c r="A5" t="s">
        <v>34</v>
      </c>
      <c r="B5">
        <f>'NEWT - EU'!$G$10</f>
        <v>383.92421731600001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EU'!$I$7</f>
        <v>492691</v>
      </c>
    </row>
    <row r="16" spans="1:2" x14ac:dyDescent="0.35">
      <c r="A16" t="s">
        <v>32</v>
      </c>
      <c r="B16">
        <f>'NEWT - EU'!$I$8</f>
        <v>20987</v>
      </c>
    </row>
    <row r="17" spans="1:2" x14ac:dyDescent="0.35">
      <c r="A17" t="s">
        <v>33</v>
      </c>
      <c r="B17">
        <f>'NEWT - EU'!$I$9</f>
        <v>1273860</v>
      </c>
    </row>
    <row r="18" spans="1:2" x14ac:dyDescent="0.35">
      <c r="A18" t="s">
        <v>34</v>
      </c>
      <c r="B18">
        <f>'NEWT - EU'!$I$10</f>
        <v>3947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EU'!$G$18</f>
        <v>8496854.3804602325</v>
      </c>
    </row>
    <row r="28" spans="1:2" x14ac:dyDescent="0.35">
      <c r="A28" t="s">
        <v>37</v>
      </c>
      <c r="B28">
        <f>'NEWT - EU'!$G$19</f>
        <v>3075218.7772855018</v>
      </c>
    </row>
    <row r="29" spans="1:2" x14ac:dyDescent="0.35">
      <c r="A29" t="s">
        <v>38</v>
      </c>
      <c r="B29">
        <f>'NEWT - EU'!$G$22</f>
        <v>174091.829087544</v>
      </c>
    </row>
    <row r="30" spans="1:2" x14ac:dyDescent="0.35">
      <c r="A30" t="s">
        <v>39</v>
      </c>
      <c r="B30">
        <f>'NEWT - EU'!$G$23</f>
        <v>6205260.197599655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EU'!$G$26</f>
        <v>8687740.0596029069</v>
      </c>
    </row>
    <row r="41" spans="1:2" x14ac:dyDescent="0.35">
      <c r="A41" t="s">
        <v>42</v>
      </c>
      <c r="B41">
        <f>'NEWT - EU'!$G$27</f>
        <v>9253138.3633660637</v>
      </c>
    </row>
    <row r="42" spans="1:2" x14ac:dyDescent="0.35">
      <c r="A42" t="s">
        <v>43</v>
      </c>
      <c r="B42">
        <f>'NEWT - EU'!$G$28</f>
        <v>10338.557975496</v>
      </c>
    </row>
    <row r="43" spans="1:2" x14ac:dyDescent="0.35">
      <c r="A43" t="s">
        <v>44</v>
      </c>
      <c r="B43">
        <f>'NEWT - EU'!$G$29</f>
        <v>208.20348846799999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2026-08-13T12:30:08Z</dcterms:created>
  <dcterms:modified xsi:type="dcterms:W3CDTF">2026-08-13T12:30:08Z</dcterms:modified>
</cp:coreProperties>
</file>