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83EFCB4-C1F5-4A8D-8578-171F3E4CFD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20" i="5"/>
  <c r="J19" i="5"/>
  <c r="H19" i="5"/>
  <c r="H20" i="5" s="1"/>
  <c r="J18" i="5"/>
  <c r="H18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I8" i="5"/>
  <c r="J15" i="5" s="1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K23" i="2"/>
  <c r="I23" i="2"/>
  <c r="G23" i="2"/>
  <c r="J22" i="2"/>
  <c r="J23" i="2" s="1"/>
  <c r="H22" i="2"/>
  <c r="H23" i="2" s="1"/>
  <c r="J19" i="2"/>
  <c r="J20" i="2" s="1"/>
  <c r="H19" i="2"/>
  <c r="J18" i="2"/>
  <c r="H18" i="2"/>
  <c r="H20" i="2" s="1"/>
  <c r="H15" i="2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<sst xmlns="http://schemas.openxmlformats.org/spreadsheetml/2006/main" count="82" uniqueCount="45">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</sst>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18174675.349442311</c:v>
                </c:pt>
                <c:pt idx="1">
                  <c:v>322324.1032567136</c:v>
                </c:pt>
                <c:pt idx="2">
                  <c:v>478662.24940266297</c:v>
                </c:pt>
                <c:pt idx="3">
                  <c:v>455.28313018900002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93-44C5-A203-1BBCFD73F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521898</c:v>
                </c:pt>
                <c:pt idx="1">
                  <c:v>13320</c:v>
                </c:pt>
                <c:pt idx="2">
                  <c:v>1210591</c:v>
                </c:pt>
                <c:pt idx="3">
                  <c:v>2078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3B-43E4-B213-F684070B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8342877.4996986138</c:v>
                </c:pt>
                <c:pt idx="1">
                  <c:v>3663014.7300288221</c:v>
                </c:pt>
                <c:pt idx="2">
                  <c:v>171520.273646349</c:v>
                </c:pt>
                <c:pt idx="3">
                  <c:v>6319586.9493252411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84A-4FB1-80AC-16736196D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8298165.3809108492</c:v>
                </c:pt>
                <c:pt idx="1">
                  <c:v>10189482.637905993</c:v>
                </c:pt>
                <c:pt idx="2">
                  <c:v>8736.9371338250003</c:v>
                </c:pt>
                <c:pt idx="3">
                  <c:v>614.49674835999997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5F-4465-BB09-E8396F565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18976116.98523188</v>
      </c>
      <c r="H4" s="5"/>
      <c r="I4" s="1">
        <v>1747887</v>
      </c>
      <c r="J4" s="5"/>
      <c r="K4" s="3">
        <v>103460346.2566766</v>
      </c>
    </row>
    <row r="5" spans="1:11" x14ac:dyDescent="0.35">
      <c r="E5" s="6" t="s">
        <v>7</v>
      </c>
      <c r="F5" s="6"/>
      <c r="G5" s="2">
        <v>18496999.452699024</v>
      </c>
      <c r="H5" s="4">
        <f>G5/G4</f>
        <v>0.97475155044070771</v>
      </c>
      <c r="I5">
        <v>535218</v>
      </c>
      <c r="J5" s="4">
        <f>I5/I4</f>
        <v>0.30620858213374208</v>
      </c>
      <c r="K5" s="2">
        <v>618627.90902132704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18174675.349442311</v>
      </c>
      <c r="H7" s="4">
        <f>G7/G5</f>
        <v>0.98257424918668734</v>
      </c>
      <c r="I7">
        <v>521898</v>
      </c>
      <c r="J7" s="4">
        <f>I7/I5</f>
        <v>0.97511294463190701</v>
      </c>
      <c r="K7" s="2">
        <v>556272.03129707999</v>
      </c>
    </row>
    <row r="8" spans="1:11" x14ac:dyDescent="0.35">
      <c r="F8" t="s">
        <v>10</v>
      </c>
      <c r="G8" s="2">
        <f>G5-G7</f>
        <v>322324.1032567136</v>
      </c>
      <c r="H8" s="4">
        <f>1-H7</f>
        <v>1.7425750813312657E-2</v>
      </c>
      <c r="I8">
        <f>I5-I7</f>
        <v>13320</v>
      </c>
      <c r="J8" s="4">
        <f>1-J7</f>
        <v>2.4887055368092992E-2</v>
      </c>
      <c r="K8" s="2">
        <f>K5-K7</f>
        <v>62355.877724247053</v>
      </c>
    </row>
    <row r="9" spans="1:11" x14ac:dyDescent="0.35">
      <c r="E9" s="6" t="s">
        <v>11</v>
      </c>
      <c r="F9" s="6"/>
      <c r="G9" s="2">
        <v>478662.24940266297</v>
      </c>
      <c r="H9" s="4">
        <f>1-H5-H10</f>
        <v>2.5224457130781051E-2</v>
      </c>
      <c r="I9">
        <v>1210591</v>
      </c>
      <c r="J9" s="4">
        <f>1-J5-J10</f>
        <v>0.69260255382642</v>
      </c>
      <c r="K9" s="2">
        <v>102836974.06039493</v>
      </c>
    </row>
    <row r="10" spans="1:11" x14ac:dyDescent="0.35">
      <c r="E10" s="6" t="s">
        <v>12</v>
      </c>
      <c r="F10" s="6"/>
      <c r="G10" s="2">
        <v>455.28313018900002</v>
      </c>
      <c r="H10" s="4">
        <f>G10/G4</f>
        <v>2.3992428511234573E-5</v>
      </c>
      <c r="I10">
        <v>2078</v>
      </c>
      <c r="J10" s="4">
        <f>I10/I4</f>
        <v>1.1888640398378155E-3</v>
      </c>
      <c r="K10" s="2">
        <v>4744.2872603380001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11363782.621328093</v>
      </c>
      <c r="H13" s="5">
        <f>G13/G5</f>
        <v>0.61435816389505948</v>
      </c>
      <c r="I13" s="1">
        <f>I14+I15</f>
        <v>344196</v>
      </c>
      <c r="J13" s="5">
        <f>I13/I5</f>
        <v>0.64309496317388426</v>
      </c>
      <c r="K13" s="3">
        <f>K14+K15</f>
        <v>12812.051725388001</v>
      </c>
    </row>
    <row r="14" spans="1:11" x14ac:dyDescent="0.35">
      <c r="E14" s="6" t="s">
        <v>15</v>
      </c>
      <c r="F14" s="6"/>
      <c r="G14" s="2">
        <v>11341070.951864576</v>
      </c>
      <c r="H14" s="4">
        <f>G14/G7</f>
        <v>0.62400404594916614</v>
      </c>
      <c r="I14">
        <v>343660</v>
      </c>
      <c r="J14" s="4">
        <f>I14/I7</f>
        <v>0.65848115915370431</v>
      </c>
      <c r="K14" s="2">
        <v>12812.051725388001</v>
      </c>
    </row>
    <row r="15" spans="1:11" x14ac:dyDescent="0.35">
      <c r="E15" s="6" t="s">
        <v>16</v>
      </c>
      <c r="F15" s="6"/>
      <c r="G15" s="2">
        <v>22711.669463517999</v>
      </c>
      <c r="H15" s="4">
        <f>G15/G8</f>
        <v>7.0462212518526399E-2</v>
      </c>
      <c r="I15">
        <v>536</v>
      </c>
      <c r="J15" s="4">
        <f>I15/I8</f>
        <v>4.0240240240240241E-2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8342877.4996986138</v>
      </c>
      <c r="H18" s="4">
        <f>G18/G5</f>
        <v>0.45103950622008843</v>
      </c>
      <c r="I18">
        <v>296440</v>
      </c>
      <c r="J18" s="4">
        <f>I18/I5</f>
        <v>0.55386776976858032</v>
      </c>
      <c r="K18" s="2">
        <v>26845.392543434002</v>
      </c>
    </row>
    <row r="19" spans="2:11" x14ac:dyDescent="0.35">
      <c r="E19" s="6" t="s">
        <v>20</v>
      </c>
      <c r="F19" s="6"/>
      <c r="G19" s="2">
        <v>3663014.7300288221</v>
      </c>
      <c r="H19" s="4">
        <f>G19/G5</f>
        <v>0.19803291552210792</v>
      </c>
      <c r="I19">
        <v>58655</v>
      </c>
      <c r="J19" s="4">
        <f>I19/I5</f>
        <v>0.10959085830446659</v>
      </c>
      <c r="K19" s="2">
        <v>15110.810565850001</v>
      </c>
    </row>
    <row r="20" spans="2:11" x14ac:dyDescent="0.35">
      <c r="E20" s="6" t="s">
        <v>21</v>
      </c>
      <c r="F20" s="6"/>
      <c r="G20" s="2">
        <v>6491107.2229715902</v>
      </c>
      <c r="H20" s="4">
        <f>1-H18-H19</f>
        <v>0.35092757825780363</v>
      </c>
      <c r="I20">
        <v>180123</v>
      </c>
      <c r="J20" s="4">
        <f>1-J18-J19</f>
        <v>0.3365413719269531</v>
      </c>
      <c r="K20" s="2">
        <v>576671.70591204299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171520.273646349</v>
      </c>
      <c r="H22" s="4">
        <f>G22/G20</f>
        <v>2.6423885441200282E-2</v>
      </c>
      <c r="I22">
        <v>11030</v>
      </c>
      <c r="J22" s="4">
        <f>I22/I20</f>
        <v>6.1235933223408451E-2</v>
      </c>
      <c r="K22" s="2">
        <v>72299.333170929996</v>
      </c>
    </row>
    <row r="23" spans="2:11" x14ac:dyDescent="0.35">
      <c r="F23" t="s">
        <v>24</v>
      </c>
      <c r="G23" s="2">
        <f>G20-G22</f>
        <v>6319586.9493252411</v>
      </c>
      <c r="H23" s="4">
        <f>1-H22</f>
        <v>0.97357611455879967</v>
      </c>
      <c r="I23">
        <f>I20-I22</f>
        <v>169093</v>
      </c>
      <c r="J23" s="4">
        <f>1-J22</f>
        <v>0.93876406677659152</v>
      </c>
      <c r="K23" s="2">
        <f>K20-K22</f>
        <v>504372.37274111301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8298165.3809108492</v>
      </c>
      <c r="H26" s="4">
        <f>G26/G5</f>
        <v>0.44862224287410069</v>
      </c>
      <c r="I26">
        <v>278711</v>
      </c>
      <c r="J26" s="4">
        <f>I26/I5</f>
        <v>0.52074294960184453</v>
      </c>
      <c r="K26" s="2">
        <v>129009.711964402</v>
      </c>
    </row>
    <row r="27" spans="2:11" x14ac:dyDescent="0.35">
      <c r="E27" s="6" t="s">
        <v>27</v>
      </c>
      <c r="F27" s="6"/>
      <c r="G27" s="2">
        <v>10189482.637905993</v>
      </c>
      <c r="H27" s="4">
        <f>G27/G5</f>
        <v>0.55087219221489325</v>
      </c>
      <c r="I27">
        <v>255704</v>
      </c>
      <c r="J27" s="4">
        <f>I27/I5</f>
        <v>0.47775672716537931</v>
      </c>
      <c r="K27" s="2">
        <v>489618.19705692498</v>
      </c>
    </row>
    <row r="28" spans="2:11" x14ac:dyDescent="0.35">
      <c r="E28" s="6" t="s">
        <v>28</v>
      </c>
      <c r="F28" s="6"/>
      <c r="G28" s="2">
        <v>8736.9371338250003</v>
      </c>
      <c r="H28" s="4">
        <f>G28/G5</f>
        <v>4.7234348231275605E-4</v>
      </c>
      <c r="I28">
        <v>787</v>
      </c>
      <c r="J28" s="4">
        <f>I28/I5</f>
        <v>1.4704288719736632E-3</v>
      </c>
      <c r="K28" s="2">
        <v>0</v>
      </c>
    </row>
    <row r="29" spans="2:11" x14ac:dyDescent="0.35">
      <c r="E29" s="6" t="s">
        <v>29</v>
      </c>
      <c r="F29" s="6"/>
      <c r="G29" s="2">
        <v>614.49674835999997</v>
      </c>
      <c r="H29" s="4">
        <f>G29/G5</f>
        <v>3.3221428693416248E-5</v>
      </c>
      <c r="I29">
        <v>16</v>
      </c>
      <c r="J29" s="4">
        <f>I29/I5</f>
        <v>2.9894360802514115E-5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14593747.27499504</v>
      </c>
      <c r="H4" s="5"/>
      <c r="I4" s="1">
        <v>2395571</v>
      </c>
      <c r="J4" s="5"/>
      <c r="K4" s="3">
        <v>243872260.64359057</v>
      </c>
    </row>
    <row r="5" spans="1:11" x14ac:dyDescent="0.35">
      <c r="E5" s="6" t="s">
        <v>7</v>
      </c>
      <c r="F5" s="6"/>
      <c r="G5" s="2">
        <v>12160112.352544175</v>
      </c>
      <c r="H5" s="4">
        <f>G5/G4</f>
        <v>0.83324125897255596</v>
      </c>
      <c r="I5">
        <v>379733</v>
      </c>
      <c r="J5" s="4">
        <f>I5/I4</f>
        <v>0.15851460883438645</v>
      </c>
      <c r="K5" s="2">
        <v>12357033.048246039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11634207.992708715</v>
      </c>
      <c r="H7" s="4">
        <f>G7/G5</f>
        <v>0.95675168579133818</v>
      </c>
      <c r="I7">
        <v>362573</v>
      </c>
      <c r="J7" s="4">
        <f>I7/I5</f>
        <v>0.95481035359054911</v>
      </c>
      <c r="K7" s="2">
        <v>11787910.488302551</v>
      </c>
    </row>
    <row r="8" spans="1:11" x14ac:dyDescent="0.35">
      <c r="F8" t="s">
        <v>10</v>
      </c>
      <c r="G8" s="2">
        <f>G5-G7</f>
        <v>525904.35983546078</v>
      </c>
      <c r="H8" s="4">
        <f>1-H7</f>
        <v>4.324831420866182E-2</v>
      </c>
      <c r="I8">
        <f>I5-I7</f>
        <v>17160</v>
      </c>
      <c r="J8" s="4">
        <f>1-J7</f>
        <v>4.518964640945089E-2</v>
      </c>
      <c r="K8" s="2">
        <f>K5-K7</f>
        <v>569122.55994348787</v>
      </c>
    </row>
    <row r="9" spans="1:11" x14ac:dyDescent="0.35">
      <c r="E9" s="6" t="s">
        <v>11</v>
      </c>
      <c r="F9" s="6"/>
      <c r="G9" s="2">
        <v>2336686.3640867299</v>
      </c>
      <c r="H9" s="4">
        <f>1-H5-H10</f>
        <v>0.16011558375348989</v>
      </c>
      <c r="I9">
        <v>1718581</v>
      </c>
      <c r="J9" s="4">
        <f>1-J5-J10</f>
        <v>0.7173993173235107</v>
      </c>
      <c r="K9" s="2">
        <v>230211557.99948633</v>
      </c>
    </row>
    <row r="10" spans="1:11" x14ac:dyDescent="0.35">
      <c r="E10" s="6" t="s">
        <v>12</v>
      </c>
      <c r="F10" s="6"/>
      <c r="G10" s="2">
        <v>96948.558364131997</v>
      </c>
      <c r="H10" s="4">
        <f>G10/G4</f>
        <v>6.6431572739541599E-3</v>
      </c>
      <c r="I10">
        <v>297257</v>
      </c>
      <c r="J10" s="4">
        <f>I10/I4</f>
        <v>0.12408607384210278</v>
      </c>
      <c r="K10" s="2">
        <v>1303669.595858169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5937186.6242091823</v>
      </c>
      <c r="H13" s="5">
        <f>G13/G5</f>
        <v>0.48825096776075316</v>
      </c>
      <c r="I13" s="1">
        <f>I14+I15</f>
        <v>168539</v>
      </c>
      <c r="J13" s="5">
        <f>I13/I5</f>
        <v>0.44383553707473411</v>
      </c>
      <c r="K13" s="3">
        <f>K14+K15</f>
        <v>2343164.5760956383</v>
      </c>
    </row>
    <row r="14" spans="1:11" x14ac:dyDescent="0.35">
      <c r="E14" s="6" t="s">
        <v>15</v>
      </c>
      <c r="F14" s="6"/>
      <c r="G14" s="2">
        <v>5925511.6506991275</v>
      </c>
      <c r="H14" s="4">
        <f>G14/G7</f>
        <v>0.50931800896225254</v>
      </c>
      <c r="I14">
        <v>168131</v>
      </c>
      <c r="J14" s="4">
        <f>I14/I7</f>
        <v>0.46371627230930046</v>
      </c>
      <c r="K14" s="2">
        <v>2260718.8857195312</v>
      </c>
    </row>
    <row r="15" spans="1:11" x14ac:dyDescent="0.35">
      <c r="E15" s="6" t="s">
        <v>16</v>
      </c>
      <c r="F15" s="6"/>
      <c r="G15" s="2">
        <v>11674.973510055001</v>
      </c>
      <c r="H15" s="4">
        <f>G15/G8</f>
        <v>2.2199803617729542E-2</v>
      </c>
      <c r="I15">
        <v>408</v>
      </c>
      <c r="J15" s="4">
        <f>I15/I8</f>
        <v>2.3776223776223775E-2</v>
      </c>
      <c r="K15" s="2">
        <v>82445.690376106999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5062935.2628960712</v>
      </c>
      <c r="H18" s="4">
        <f>G18/G5</f>
        <v>0.41635596087537702</v>
      </c>
      <c r="I18">
        <v>159489</v>
      </c>
      <c r="J18" s="4">
        <f>I18/I5</f>
        <v>0.42000300210937686</v>
      </c>
      <c r="K18" s="2">
        <v>1642404.040928904</v>
      </c>
    </row>
    <row r="19" spans="2:11" x14ac:dyDescent="0.35">
      <c r="E19" s="6" t="s">
        <v>20</v>
      </c>
      <c r="F19" s="6"/>
      <c r="G19" s="2">
        <v>2171397.4593626619</v>
      </c>
      <c r="H19" s="4">
        <f>G19/G5</f>
        <v>0.17856722013825435</v>
      </c>
      <c r="I19">
        <v>54452</v>
      </c>
      <c r="J19" s="4">
        <f>I19/I5</f>
        <v>0.1433954910423903</v>
      </c>
      <c r="K19" s="2">
        <v>3321619.3964477312</v>
      </c>
    </row>
    <row r="20" spans="2:11" x14ac:dyDescent="0.35">
      <c r="E20" s="6" t="s">
        <v>21</v>
      </c>
      <c r="F20" s="6"/>
      <c r="G20" s="2">
        <v>4925678.2850954439</v>
      </c>
      <c r="H20" s="4">
        <f>1-H18-H19</f>
        <v>0.4050768189863686</v>
      </c>
      <c r="I20">
        <v>165752</v>
      </c>
      <c r="J20" s="4">
        <f>1-J18-J19</f>
        <v>0.4366015068482329</v>
      </c>
      <c r="K20" s="2">
        <v>7335944.2129331715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206457.07968011501</v>
      </c>
      <c r="H22" s="4">
        <f>G22/G20</f>
        <v>4.1914446646836689E-2</v>
      </c>
      <c r="I22">
        <v>11652</v>
      </c>
      <c r="J22" s="4">
        <f>I22/I20</f>
        <v>7.0297794295091462E-2</v>
      </c>
      <c r="K22" s="2">
        <v>3608720.5409660032</v>
      </c>
    </row>
    <row r="23" spans="2:11" x14ac:dyDescent="0.35">
      <c r="F23" t="s">
        <v>24</v>
      </c>
      <c r="G23" s="2">
        <f>G20-G22</f>
        <v>4719221.205415329</v>
      </c>
      <c r="H23" s="4">
        <f>1-H22</f>
        <v>0.95808555335316337</v>
      </c>
      <c r="I23">
        <f>I20-I22</f>
        <v>154100</v>
      </c>
      <c r="J23" s="4">
        <f>1-J22</f>
        <v>0.92970220570490858</v>
      </c>
      <c r="K23" s="2">
        <f>K20-K22</f>
        <v>3727223.6719671683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6049213.2874358278</v>
      </c>
      <c r="H26" s="4">
        <f>G26/G5</f>
        <v>0.49746360165580156</v>
      </c>
      <c r="I26">
        <v>180279</v>
      </c>
      <c r="J26" s="4">
        <f>I26/I5</f>
        <v>0.47475199679774999</v>
      </c>
      <c r="K26" s="2">
        <v>2962730.902761416</v>
      </c>
    </row>
    <row r="27" spans="2:11" x14ac:dyDescent="0.35">
      <c r="E27" s="6" t="s">
        <v>27</v>
      </c>
      <c r="F27" s="6"/>
      <c r="G27" s="2">
        <v>6075511.418211706</v>
      </c>
      <c r="H27" s="4">
        <f>G27/G5</f>
        <v>0.49962625690218798</v>
      </c>
      <c r="I27">
        <v>198232</v>
      </c>
      <c r="J27" s="4">
        <f>I27/I5</f>
        <v>0.52202995262460727</v>
      </c>
      <c r="K27" s="2">
        <v>9392803.8800137509</v>
      </c>
    </row>
    <row r="28" spans="2:11" x14ac:dyDescent="0.35">
      <c r="E28" s="6" t="s">
        <v>28</v>
      </c>
      <c r="F28" s="6"/>
      <c r="G28" s="2">
        <v>32234.008567009001</v>
      </c>
      <c r="H28" s="4">
        <f>G28/G5</f>
        <v>2.6507985808424629E-3</v>
      </c>
      <c r="I28">
        <v>1117</v>
      </c>
      <c r="J28" s="4">
        <f>I28/I5</f>
        <v>2.9415405034590092E-3</v>
      </c>
      <c r="K28" s="2">
        <v>18.90991545</v>
      </c>
    </row>
    <row r="29" spans="2:11" x14ac:dyDescent="0.35">
      <c r="E29" s="6" t="s">
        <v>29</v>
      </c>
      <c r="F29" s="6"/>
      <c r="G29" s="2">
        <v>3153.638329634</v>
      </c>
      <c r="H29" s="4">
        <f>G29/G5</f>
        <v>2.5934286116807026E-4</v>
      </c>
      <c r="I29">
        <v>96</v>
      </c>
      <c r="J29" s="4">
        <f>I29/I5</f>
        <v>2.5280921068224254E-4</v>
      </c>
      <c r="K29" s="2">
        <v>1479.3555554229999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18174675.349442311</v>
      </c>
    </row>
    <row r="3" spans="1:2" x14ac:dyDescent="0.35">
      <c r="A3" t="s">
        <v>32</v>
      </c>
      <c r="B3">
        <f>'NEWT - EU'!$G$8</f>
        <v>322324.1032567136</v>
      </c>
    </row>
    <row r="4" spans="1:2" x14ac:dyDescent="0.35">
      <c r="A4" t="s">
        <v>33</v>
      </c>
      <c r="B4">
        <f>'NEWT - EU'!$G$9</f>
        <v>478662.24940266297</v>
      </c>
    </row>
    <row r="5" spans="1:2" x14ac:dyDescent="0.35">
      <c r="A5" t="s">
        <v>34</v>
      </c>
      <c r="B5">
        <f>'NEWT - EU'!$G$10</f>
        <v>455.28313018900002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521898</v>
      </c>
    </row>
    <row r="16" spans="1:2" x14ac:dyDescent="0.35">
      <c r="A16" t="s">
        <v>32</v>
      </c>
      <c r="B16">
        <f>'NEWT - EU'!$I$8</f>
        <v>13320</v>
      </c>
    </row>
    <row r="17" spans="1:2" x14ac:dyDescent="0.35">
      <c r="A17" t="s">
        <v>33</v>
      </c>
      <c r="B17">
        <f>'NEWT - EU'!$I$9</f>
        <v>1210591</v>
      </c>
    </row>
    <row r="18" spans="1:2" x14ac:dyDescent="0.35">
      <c r="A18" t="s">
        <v>34</v>
      </c>
      <c r="B18">
        <f>'NEWT - EU'!$I$10</f>
        <v>2078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8342877.4996986138</v>
      </c>
    </row>
    <row r="28" spans="1:2" x14ac:dyDescent="0.35">
      <c r="A28" t="s">
        <v>37</v>
      </c>
      <c r="B28">
        <f>'NEWT - EU'!$G$19</f>
        <v>3663014.7300288221</v>
      </c>
    </row>
    <row r="29" spans="1:2" x14ac:dyDescent="0.35">
      <c r="A29" t="s">
        <v>38</v>
      </c>
      <c r="B29">
        <f>'NEWT - EU'!$G$22</f>
        <v>171520.273646349</v>
      </c>
    </row>
    <row r="30" spans="1:2" x14ac:dyDescent="0.35">
      <c r="A30" t="s">
        <v>39</v>
      </c>
      <c r="B30">
        <f>'NEWT - EU'!$G$23</f>
        <v>6319586.9493252411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8298165.3809108492</v>
      </c>
    </row>
    <row r="41" spans="1:2" x14ac:dyDescent="0.35">
      <c r="A41" t="s">
        <v>42</v>
      </c>
      <c r="B41">
        <f>'NEWT - EU'!$G$27</f>
        <v>10189482.637905993</v>
      </c>
    </row>
    <row r="42" spans="1:2" x14ac:dyDescent="0.35">
      <c r="A42" t="s">
        <v>43</v>
      </c>
      <c r="B42">
        <f>'NEWT - EU'!$G$28</f>
        <v>8736.9371338250003</v>
      </c>
    </row>
    <row r="43" spans="1:2" x14ac:dyDescent="0.35">
      <c r="A43" t="s">
        <v>44</v>
      </c>
      <c r="B43">
        <f>'NEWT - EU'!$G$29</f>
        <v>614.49674835999997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2026-05-26T16:08:52Z</dcterms:created>
  <dcterms:modified xsi:type="dcterms:W3CDTF">2026-05-26T16:08:52Z</dcterms:modified>
</cp:coreProperties>
</file>