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4E26E859-CA06-4D79-9120-626BA1C06C58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NEWT - EU" sheetId="2" r:id="rId1"/>
    <sheet name="Outstanding - EU" sheetId="5" r:id="rId2"/>
    <sheet name="Images - EU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30" i="3"/>
  <c r="B29" i="3"/>
  <c r="B28" i="3"/>
  <c r="B27" i="3"/>
  <c r="B18" i="3"/>
  <c r="B17" i="3"/>
  <c r="B15" i="3"/>
  <c r="B5" i="3"/>
  <c r="B4" i="3"/>
  <c r="B2" i="3"/>
  <c r="J29" i="5"/>
  <c r="H29" i="5"/>
  <c r="J28" i="5"/>
  <c r="H28" i="5"/>
  <c r="J27" i="5"/>
  <c r="H27" i="5"/>
  <c r="J26" i="5"/>
  <c r="H26" i="5"/>
  <c r="K23" i="5"/>
  <c r="J23" i="5"/>
  <c r="I23" i="5"/>
  <c r="H23" i="5"/>
  <c r="G23" i="5"/>
  <c r="J22" i="5"/>
  <c r="H22" i="5"/>
  <c r="J19" i="5"/>
  <c r="H19" i="5"/>
  <c r="J18" i="5"/>
  <c r="J20" i="5" s="1"/>
  <c r="H18" i="5"/>
  <c r="H20" i="5" s="1"/>
  <c r="J14" i="5"/>
  <c r="H14" i="5"/>
  <c r="K13" i="5"/>
  <c r="I13" i="5"/>
  <c r="J13" i="5" s="1"/>
  <c r="G13" i="5"/>
  <c r="H13" i="5" s="1"/>
  <c r="J10" i="5"/>
  <c r="H10" i="5"/>
  <c r="J9" i="5"/>
  <c r="H9" i="5"/>
  <c r="K8" i="5"/>
  <c r="I8" i="5"/>
  <c r="J15" i="5" s="1"/>
  <c r="H8" i="5"/>
  <c r="G8" i="5"/>
  <c r="H15" i="5" s="1"/>
  <c r="J7" i="5"/>
  <c r="J8" i="5" s="1"/>
  <c r="H7" i="5"/>
  <c r="J5" i="5"/>
  <c r="H5" i="5"/>
  <c r="J29" i="2"/>
  <c r="H29" i="2"/>
  <c r="J28" i="2"/>
  <c r="H28" i="2"/>
  <c r="J27" i="2"/>
  <c r="H27" i="2"/>
  <c r="J26" i="2"/>
  <c r="H26" i="2"/>
  <c r="K23" i="2"/>
  <c r="J23" i="2"/>
  <c r="I23" i="2"/>
  <c r="G23" i="2"/>
  <c r="J22" i="2"/>
  <c r="H22" i="2"/>
  <c r="H23" i="2" s="1"/>
  <c r="J19" i="2"/>
  <c r="H19" i="2"/>
  <c r="J18" i="2"/>
  <c r="J20" i="2" s="1"/>
  <c r="H18" i="2"/>
  <c r="H20" i="2" s="1"/>
  <c r="J14" i="2"/>
  <c r="H14" i="2"/>
  <c r="K13" i="2"/>
  <c r="I13" i="2"/>
  <c r="J13" i="2" s="1"/>
  <c r="G13" i="2"/>
  <c r="H13" i="2" s="1"/>
  <c r="J10" i="2"/>
  <c r="H10" i="2"/>
  <c r="J9" i="2"/>
  <c r="H9" i="2"/>
  <c r="K8" i="2"/>
  <c r="J8" i="2"/>
  <c r="I8" i="2"/>
  <c r="B16" i="3" s="1"/>
  <c r="H8" i="2"/>
  <c r="G8" i="2"/>
  <c r="B3" i="3" s="1"/>
  <c r="J7" i="2"/>
  <c r="H7" i="2"/>
  <c r="J5" i="2"/>
  <c r="H5" i="2"/>
  <c r="H15" i="2" l="1"/>
  <c r="J15" i="2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<sst xmlns="http://schemas.openxmlformats.org/spreadsheetml/2006/main" count="82" uniqueCount="45">
  <si>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12 June 2026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</si>
  <si>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</si>
  <si>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</si>
  <si>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</si>
  <si>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</si>
  <si>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</si>
  <si>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</si>
  <si>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</si>
  <si>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</si>
  <si>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</si>
  <si>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</si>
  <si>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</si>
  <si>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</si>
  <si>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</si>
  <si>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</si>
  <si>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</si>
  <si>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</si>
  <si>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</si>
  <si>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</si>
  <si>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EEA-based Trading Venues</t>
  </si>
  <si>
    <t>Non EEA-based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</si>
  <si>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</si>
  <si>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</si>
  <si>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</si>
  <si>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</si>
  <si>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</si>
  <si>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EEA-EEA counterparties</t>
  </si>
  <si>
    <t>EEA-nonEEA counterparties</t>
  </si>
  <si>
    <t>NonEEA - EEA counterparties</t>
  </si>
  <si>
    <t>NonEEA-nonEEA counterparties</t>
  </si>
  <si>
    <t>New Reported Loan Values</t>
  </si>
  <si>
    <t>Repo</t>
  </si>
  <si>
    <t>SBSC</t>
  </si>
  <si>
    <t>SLEB</t>
  </si>
  <si>
    <t>MGLD</t>
  </si>
  <si>
    <t>New Reported Transaction Numbers</t>
  </si>
  <si>
    <t>EEA MIC</t>
  </si>
  <si>
    <t>nEEA MIC</t>
  </si>
  <si>
    <t>XOFF</t>
  </si>
  <si>
    <t>XXXX</t>
  </si>
  <si>
    <t>Location of Counterparties</t>
  </si>
  <si>
    <t>EEA-EEA</t>
  </si>
  <si>
    <t>EEA-nEEA</t>
  </si>
  <si>
    <t>nEEA-EEA</t>
  </si>
  <si>
    <t>nEEA-nEEA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</si>
</sst>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EU'!$B$2:$B$5</c:f>
              <c:numCache>
                <c:formatCode>General</c:formatCode>
                <c:ptCount val="4"/>
                <c:pt idx="0">
                  <c:v>17701702.952706955</c:v>
                </c:pt>
                <c:pt idx="1">
                  <c:v>558053.15576906502</c:v>
                </c:pt>
                <c:pt idx="2">
                  <c:v>606181.29384508799</c:v>
                </c:pt>
                <c:pt idx="3">
                  <c:v>504.83835523499999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581A-4505-9422-8EDCBA20B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EU'!$B$15:$B$18</c:f>
              <c:numCache>
                <c:formatCode>General</c:formatCode>
                <c:ptCount val="4"/>
                <c:pt idx="0">
                  <c:v>492821</c:v>
                </c:pt>
                <c:pt idx="1">
                  <c:v>22116</c:v>
                </c:pt>
                <c:pt idx="2">
                  <c:v>1310384</c:v>
                </c:pt>
                <c:pt idx="3">
                  <c:v>3959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5F5-41D1-987A-82213ED9A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EU'!$A$27:$A$30</c:f>
              <c:strCache>
                <c:ptCount val="4"/>
                <c:pt idx="0">
                  <c:v>EEA MIC</c:v>
                </c:pt>
                <c:pt idx="1">
                  <c:v>nEEA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EU'!$B$27:$B$30</c:f>
              <c:numCache>
                <c:formatCode>General</c:formatCode>
                <c:ptCount val="4"/>
                <c:pt idx="0">
                  <c:v>8841071.3979837634</c:v>
                </c:pt>
                <c:pt idx="1">
                  <c:v>3063080.396882399</c:v>
                </c:pt>
                <c:pt idx="2">
                  <c:v>209467.64129997601</c:v>
                </c:pt>
                <c:pt idx="3">
                  <c:v>6120916.6744051017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0A0-4AA3-BBE6-85212AF11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EU'!$A$40:$A$43</c:f>
              <c:strCache>
                <c:ptCount val="4"/>
                <c:pt idx="0">
                  <c:v>EEA-EEA</c:v>
                </c:pt>
                <c:pt idx="1">
                  <c:v>EEA-nEEA</c:v>
                </c:pt>
                <c:pt idx="2">
                  <c:v>nEEA-EEA</c:v>
                </c:pt>
                <c:pt idx="3">
                  <c:v>nEEA-nEEA</c:v>
                </c:pt>
              </c:strCache>
            </c:strRef>
          </c:cat>
          <c:val>
            <c:numRef>
              <c:f>'Images - EU'!$B$40:$B$43</c:f>
              <c:numCache>
                <c:formatCode>General</c:formatCode>
                <c:ptCount val="4"/>
                <c:pt idx="0">
                  <c:v>9028107.0532603972</c:v>
                </c:pt>
                <c:pt idx="1">
                  <c:v>9221014.6013553701</c:v>
                </c:pt>
                <c:pt idx="2">
                  <c:v>10239.015926779</c:v>
                </c:pt>
                <c:pt idx="3">
                  <c:v>395.43793347399998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EB0-40EE-8251-F51C5E905F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18866442.240676343</v>
      </c>
      <c r="H4" s="5"/>
      <c r="I4" s="1">
        <v>1829280</v>
      </c>
      <c r="J4" s="5"/>
      <c r="K4" s="3">
        <v>96769274.311806738</v>
      </c>
    </row>
    <row r="5" spans="1:11" x14ac:dyDescent="0.35">
      <c r="E5" s="6" t="s">
        <v>7</v>
      </c>
      <c r="F5" s="6"/>
      <c r="G5" s="2">
        <v>18259756.10847602</v>
      </c>
      <c r="H5" s="4">
        <f>G5/G4</f>
        <v>0.96784310870799484</v>
      </c>
      <c r="I5">
        <v>514937</v>
      </c>
      <c r="J5" s="4">
        <f>I5/I4</f>
        <v>0.28149709175194609</v>
      </c>
      <c r="K5" s="2">
        <v>684555.57502489502</v>
      </c>
    </row>
    <row r="6" spans="1:11" x14ac:dyDescent="0.35">
      <c r="F6" t="s">
        <v>8</v>
      </c>
    </row>
    <row r="7" spans="1:11" x14ac:dyDescent="0.35">
      <c r="F7" t="s">
        <v>9</v>
      </c>
      <c r="G7" s="2">
        <v>17701702.952706955</v>
      </c>
      <c r="H7" s="4">
        <f>G7/G5</f>
        <v>0.96943808271842025</v>
      </c>
      <c r="I7">
        <v>492821</v>
      </c>
      <c r="J7" s="4">
        <f>I7/I5</f>
        <v>0.95705105673121182</v>
      </c>
      <c r="K7" s="2">
        <v>688201.90980306803</v>
      </c>
    </row>
    <row r="8" spans="1:11" x14ac:dyDescent="0.35">
      <c r="F8" t="s">
        <v>10</v>
      </c>
      <c r="G8" s="2">
        <f>G5-G7</f>
        <v>558053.15576906502</v>
      </c>
      <c r="H8" s="4">
        <f>1-H7</f>
        <v>3.0561917281579754E-2</v>
      </c>
      <c r="I8">
        <f>I5-I7</f>
        <v>22116</v>
      </c>
      <c r="J8" s="4">
        <f>1-J7</f>
        <v>4.2948943268788176E-2</v>
      </c>
      <c r="K8" s="2">
        <f>K5-K7</f>
        <v>-3646.3347781730117</v>
      </c>
    </row>
    <row r="9" spans="1:11" x14ac:dyDescent="0.35">
      <c r="E9" s="6" t="s">
        <v>11</v>
      </c>
      <c r="F9" s="6"/>
      <c r="G9" s="2">
        <v>606181.29384508799</v>
      </c>
      <c r="H9" s="4">
        <f>1-H5-H10</f>
        <v>3.2130132756993904E-2</v>
      </c>
      <c r="I9">
        <v>1310384</v>
      </c>
      <c r="J9" s="4">
        <f>1-J5-J10</f>
        <v>0.71633866876585317</v>
      </c>
      <c r="K9" s="2">
        <v>96080362.833640844</v>
      </c>
    </row>
    <row r="10" spans="1:11" x14ac:dyDescent="0.35">
      <c r="E10" s="6" t="s">
        <v>12</v>
      </c>
      <c r="F10" s="6"/>
      <c r="G10" s="2">
        <v>504.83835523499999</v>
      </c>
      <c r="H10" s="4">
        <f>G10/G4</f>
        <v>2.6758535011257217E-5</v>
      </c>
      <c r="I10">
        <v>3959</v>
      </c>
      <c r="J10" s="4">
        <f>I10/I4</f>
        <v>2.1642394822006471E-3</v>
      </c>
      <c r="K10" s="2">
        <v>4355.9031410010002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10444297.377861617</v>
      </c>
      <c r="H13" s="5">
        <f>G13/G5</f>
        <v>0.57198449507293614</v>
      </c>
      <c r="I13" s="1">
        <f>I14+I15</f>
        <v>310512</v>
      </c>
      <c r="J13" s="5">
        <f>I13/I5</f>
        <v>0.60300968856384374</v>
      </c>
      <c r="K13" s="3">
        <f>K14+K15</f>
        <v>-19947.081602432001</v>
      </c>
    </row>
    <row r="14" spans="1:11" x14ac:dyDescent="0.35">
      <c r="E14" s="6" t="s">
        <v>15</v>
      </c>
      <c r="F14" s="6"/>
      <c r="G14" s="2">
        <v>10408793.692057282</v>
      </c>
      <c r="H14" s="4">
        <f>G14/G7</f>
        <v>0.5880108665175382</v>
      </c>
      <c r="I14">
        <v>308936</v>
      </c>
      <c r="J14" s="4">
        <f>I14/I7</f>
        <v>0.62687263732673726</v>
      </c>
      <c r="K14" s="2">
        <v>-23743.381602432</v>
      </c>
    </row>
    <row r="15" spans="1:11" x14ac:dyDescent="0.35">
      <c r="E15" s="6" t="s">
        <v>16</v>
      </c>
      <c r="F15" s="6"/>
      <c r="G15" s="2">
        <v>35503.685804335</v>
      </c>
      <c r="H15" s="4">
        <f>G15/G8</f>
        <v>6.3620616490209808E-2</v>
      </c>
      <c r="I15">
        <v>1576</v>
      </c>
      <c r="J15" s="4">
        <f>I15/I8</f>
        <v>7.1260625791282325E-2</v>
      </c>
      <c r="K15" s="2">
        <v>3796.3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8841071.3979837634</v>
      </c>
      <c r="H18" s="4">
        <f>G18/G5</f>
        <v>0.48418343298023653</v>
      </c>
      <c r="I18">
        <v>282005</v>
      </c>
      <c r="J18" s="4">
        <f>I18/I5</f>
        <v>0.54764951829058706</v>
      </c>
      <c r="K18" s="2">
        <v>-29921.627700477999</v>
      </c>
    </row>
    <row r="19" spans="2:11" x14ac:dyDescent="0.35">
      <c r="E19" s="6" t="s">
        <v>20</v>
      </c>
      <c r="F19" s="6"/>
      <c r="G19" s="2">
        <v>3063080.396882399</v>
      </c>
      <c r="H19" s="4">
        <f>G19/G5</f>
        <v>0.16775034555146898</v>
      </c>
      <c r="I19">
        <v>49695</v>
      </c>
      <c r="J19" s="4">
        <f>I19/I5</f>
        <v>9.6506951335794469E-2</v>
      </c>
      <c r="K19" s="2">
        <v>9467.3601383299992</v>
      </c>
    </row>
    <row r="20" spans="2:11" x14ac:dyDescent="0.35">
      <c r="E20" s="6" t="s">
        <v>21</v>
      </c>
      <c r="F20" s="6"/>
      <c r="G20" s="2">
        <v>6330384.3157050777</v>
      </c>
      <c r="H20" s="4">
        <f>1-H18-H19</f>
        <v>0.34806622146829447</v>
      </c>
      <c r="I20">
        <v>182641</v>
      </c>
      <c r="J20" s="4">
        <f>1-J18-J19</f>
        <v>0.35584353037361849</v>
      </c>
      <c r="K20" s="2">
        <v>680000.02227315702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209467.64129997601</v>
      </c>
      <c r="H22" s="4">
        <f>G22/G20</f>
        <v>3.3089245589767252E-2</v>
      </c>
      <c r="I22">
        <v>15110</v>
      </c>
      <c r="J22" s="4">
        <f>I22/I20</f>
        <v>8.2730602657672708E-2</v>
      </c>
      <c r="K22" s="2">
        <v>84024.170228047005</v>
      </c>
    </row>
    <row r="23" spans="2:11" x14ac:dyDescent="0.35">
      <c r="F23" t="s">
        <v>24</v>
      </c>
      <c r="G23" s="2">
        <f>G20-G22</f>
        <v>6120916.6744051017</v>
      </c>
      <c r="H23" s="4">
        <f>1-H22</f>
        <v>0.96691075441023278</v>
      </c>
      <c r="I23">
        <f>I20-I22</f>
        <v>167531</v>
      </c>
      <c r="J23" s="4">
        <f>1-J22</f>
        <v>0.91726939734232726</v>
      </c>
      <c r="K23" s="2">
        <f>K20-K22</f>
        <v>595975.85204510996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9028107.0532603972</v>
      </c>
      <c r="H26" s="4">
        <f>G26/G5</f>
        <v>0.49442648629187486</v>
      </c>
      <c r="I26">
        <v>272126</v>
      </c>
      <c r="J26" s="4">
        <f>I26/I5</f>
        <v>0.5284646471315908</v>
      </c>
      <c r="K26" s="2">
        <v>93204.183920497002</v>
      </c>
    </row>
    <row r="27" spans="2:11" x14ac:dyDescent="0.35">
      <c r="E27" s="6" t="s">
        <v>27</v>
      </c>
      <c r="F27" s="6"/>
      <c r="G27" s="2">
        <v>9221014.6013553701</v>
      </c>
      <c r="H27" s="4">
        <f>G27/G5</f>
        <v>0.50499111524688189</v>
      </c>
      <c r="I27">
        <v>242050</v>
      </c>
      <c r="J27" s="4">
        <f>I27/I5</f>
        <v>0.47005750217987829</v>
      </c>
      <c r="K27" s="2">
        <v>591351.39110439795</v>
      </c>
    </row>
    <row r="28" spans="2:11" x14ac:dyDescent="0.35">
      <c r="E28" s="6" t="s">
        <v>28</v>
      </c>
      <c r="F28" s="6"/>
      <c r="G28" s="2">
        <v>10239.015926779</v>
      </c>
      <c r="H28" s="4">
        <f>G28/G5</f>
        <v>5.6074220630067113E-4</v>
      </c>
      <c r="I28">
        <v>750</v>
      </c>
      <c r="J28" s="4">
        <f>I28/I5</f>
        <v>1.4564888520343265E-3</v>
      </c>
      <c r="K28" s="2">
        <v>0</v>
      </c>
    </row>
    <row r="29" spans="2:11" x14ac:dyDescent="0.35">
      <c r="E29" s="6" t="s">
        <v>29</v>
      </c>
      <c r="F29" s="6"/>
      <c r="G29" s="2">
        <v>395.43793347399998</v>
      </c>
      <c r="H29" s="4">
        <f>G29/G5</f>
        <v>2.1656254942553211E-5</v>
      </c>
      <c r="I29">
        <v>11</v>
      </c>
      <c r="J29" s="4">
        <f>I29/I5</f>
        <v>2.1361836496503457E-5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5" x14ac:dyDescent="0.35"/>
  <cols>
    <col min="2" max="2" width="9.1796875" customWidth="1"/>
    <col min="3" max="5" width="2" customWidth="1"/>
    <col min="6" max="6" width="53.453125" customWidth="1"/>
    <col min="7" max="7" width="19.453125" style="2" customWidth="1"/>
    <col min="8" max="8" width="11.453125" style="4" customWidth="1"/>
    <col min="9" max="9" width="23.1796875" customWidth="1"/>
    <col min="10" max="10" width="11.453125" style="4" customWidth="1"/>
    <col min="11" max="11" width="32" style="2" customWidth="1"/>
  </cols>
  <sheetData>
    <row r="1" spans="1:11" ht="80" customHeight="1" x14ac:dyDescent="0.3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5">
      <c r="B4" s="1"/>
      <c r="C4" s="1"/>
      <c r="D4" s="13" t="s">
        <v>6</v>
      </c>
      <c r="E4" s="13"/>
      <c r="F4" s="13"/>
      <c r="G4" s="3">
        <v>18290628.674892511</v>
      </c>
      <c r="H4" s="5"/>
      <c r="I4" s="1">
        <v>3074215</v>
      </c>
      <c r="J4" s="5"/>
      <c r="K4" s="3">
        <v>249122850.87299871</v>
      </c>
    </row>
    <row r="5" spans="1:11" x14ac:dyDescent="0.35">
      <c r="E5" s="6" t="s">
        <v>7</v>
      </c>
      <c r="F5" s="6"/>
      <c r="G5" s="2">
        <v>15356333.454309098</v>
      </c>
      <c r="H5" s="4">
        <f>G5/G4</f>
        <v>0.83957384556107084</v>
      </c>
      <c r="I5">
        <v>461123</v>
      </c>
      <c r="J5" s="4">
        <f>I5/I4</f>
        <v>0.14999699110179346</v>
      </c>
      <c r="K5" s="2">
        <v>19516127.763765693</v>
      </c>
    </row>
    <row r="6" spans="1:11" x14ac:dyDescent="0.35">
      <c r="F6" t="s">
        <v>8</v>
      </c>
    </row>
    <row r="7" spans="1:11" x14ac:dyDescent="0.35">
      <c r="F7" t="s">
        <v>9</v>
      </c>
      <c r="G7" s="2">
        <v>14658886.653332595</v>
      </c>
      <c r="H7" s="4">
        <f>G7/G5</f>
        <v>0.95458246572649186</v>
      </c>
      <c r="I7">
        <v>435566</v>
      </c>
      <c r="J7" s="4">
        <f>I7/I5</f>
        <v>0.9445766097115087</v>
      </c>
      <c r="K7" s="2">
        <v>18890571.460333873</v>
      </c>
    </row>
    <row r="8" spans="1:11" x14ac:dyDescent="0.35">
      <c r="F8" t="s">
        <v>10</v>
      </c>
      <c r="G8" s="2">
        <f>G5-G7</f>
        <v>697446.80097650364</v>
      </c>
      <c r="H8" s="4">
        <f>1-H7</f>
        <v>4.5417534273508142E-2</v>
      </c>
      <c r="I8">
        <f>I5-I7</f>
        <v>25557</v>
      </c>
      <c r="J8" s="4">
        <f>1-J7</f>
        <v>5.5423390288491303E-2</v>
      </c>
      <c r="K8" s="2">
        <f>K5-K7</f>
        <v>625556.30343182012</v>
      </c>
    </row>
    <row r="9" spans="1:11" x14ac:dyDescent="0.35">
      <c r="E9" s="6" t="s">
        <v>11</v>
      </c>
      <c r="F9" s="6"/>
      <c r="G9" s="2">
        <v>2781250.897572767</v>
      </c>
      <c r="H9" s="4">
        <f>1-H5-H10</f>
        <v>0.15205879180033749</v>
      </c>
      <c r="I9">
        <v>1855569</v>
      </c>
      <c r="J9" s="4">
        <f>1-J5-J10</f>
        <v>0.60359116067028495</v>
      </c>
      <c r="K9" s="2">
        <v>228229202.94277808</v>
      </c>
    </row>
    <row r="10" spans="1:11" x14ac:dyDescent="0.35">
      <c r="E10" s="6" t="s">
        <v>12</v>
      </c>
      <c r="F10" s="6"/>
      <c r="G10" s="2">
        <v>153044.32301064901</v>
      </c>
      <c r="H10" s="4">
        <f>G10/G4</f>
        <v>8.3673626385916671E-3</v>
      </c>
      <c r="I10">
        <v>757523</v>
      </c>
      <c r="J10" s="4">
        <f>I10/I4</f>
        <v>0.24641184822792159</v>
      </c>
      <c r="K10" s="2">
        <v>1377520.166454958</v>
      </c>
    </row>
    <row r="12" spans="1:11" x14ac:dyDescent="0.3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5">
      <c r="B13" s="1"/>
      <c r="C13" s="1"/>
      <c r="D13" s="13" t="s">
        <v>14</v>
      </c>
      <c r="E13" s="13"/>
      <c r="F13" s="13"/>
      <c r="G13" s="3">
        <f>G14+G15</f>
        <v>7891950.1658785809</v>
      </c>
      <c r="H13" s="5">
        <f>G13/G5</f>
        <v>0.51392151579412615</v>
      </c>
      <c r="I13" s="1">
        <f>I14+I15</f>
        <v>195991</v>
      </c>
      <c r="J13" s="5">
        <f>I13/I5</f>
        <v>0.42502976429282424</v>
      </c>
      <c r="K13" s="3">
        <f>K14+K15</f>
        <v>3951399.4945361461</v>
      </c>
    </row>
    <row r="14" spans="1:11" x14ac:dyDescent="0.35">
      <c r="E14" s="6" t="s">
        <v>15</v>
      </c>
      <c r="F14" s="6"/>
      <c r="G14" s="2">
        <v>7867751.5399387488</v>
      </c>
      <c r="H14" s="4">
        <f>G14/G7</f>
        <v>0.53672231227397282</v>
      </c>
      <c r="I14">
        <v>194883</v>
      </c>
      <c r="J14" s="4">
        <f>I14/I7</f>
        <v>0.44742473012126749</v>
      </c>
      <c r="K14" s="2">
        <v>3863284.4440285</v>
      </c>
    </row>
    <row r="15" spans="1:11" x14ac:dyDescent="0.35">
      <c r="E15" s="6" t="s">
        <v>16</v>
      </c>
      <c r="F15" s="6"/>
      <c r="G15" s="2">
        <v>24198.625939832</v>
      </c>
      <c r="H15" s="4">
        <f>G15/G8</f>
        <v>3.4696016823005299E-2</v>
      </c>
      <c r="I15">
        <v>1108</v>
      </c>
      <c r="J15" s="4">
        <f>I15/I8</f>
        <v>4.3354071291622651E-2</v>
      </c>
      <c r="K15" s="2">
        <v>88115.050507645996</v>
      </c>
    </row>
    <row r="16" spans="1:11" x14ac:dyDescent="0.35">
      <c r="E16" s="6" t="s">
        <v>17</v>
      </c>
      <c r="F16" s="6"/>
      <c r="G16" s="8"/>
      <c r="H16" s="9"/>
      <c r="I16" s="6"/>
      <c r="J16" s="9"/>
      <c r="K16" s="8"/>
    </row>
    <row r="17" spans="2:11" x14ac:dyDescent="0.3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5">
      <c r="E18" s="6" t="s">
        <v>19</v>
      </c>
      <c r="F18" s="6"/>
      <c r="G18" s="2">
        <v>7072611.2266700873</v>
      </c>
      <c r="H18" s="4">
        <f>G18/G5</f>
        <v>0.46056640067850713</v>
      </c>
      <c r="I18">
        <v>188363</v>
      </c>
      <c r="J18" s="4">
        <f>I18/I5</f>
        <v>0.40848754020077072</v>
      </c>
      <c r="K18" s="2">
        <v>4308953.9560372299</v>
      </c>
    </row>
    <row r="19" spans="2:11" x14ac:dyDescent="0.35">
      <c r="E19" s="6" t="s">
        <v>20</v>
      </c>
      <c r="F19" s="6"/>
      <c r="G19" s="2">
        <v>2262363.0574673181</v>
      </c>
      <c r="H19" s="4">
        <f>G19/G5</f>
        <v>0.14732442898551951</v>
      </c>
      <c r="I19">
        <v>57076</v>
      </c>
      <c r="J19" s="4">
        <f>I19/I5</f>
        <v>0.12377608577321018</v>
      </c>
      <c r="K19" s="2">
        <v>4766961.3012203639</v>
      </c>
    </row>
    <row r="20" spans="2:11" x14ac:dyDescent="0.35">
      <c r="E20" s="6" t="s">
        <v>21</v>
      </c>
      <c r="F20" s="6"/>
      <c r="G20" s="2">
        <v>6012250.3764654826</v>
      </c>
      <c r="H20" s="4">
        <f>1-H18-H19</f>
        <v>0.39210917033597342</v>
      </c>
      <c r="I20">
        <v>215394</v>
      </c>
      <c r="J20" s="4">
        <f>1-J18-J19</f>
        <v>0.46773637402601909</v>
      </c>
      <c r="K20" s="2">
        <v>9739828.28144316</v>
      </c>
    </row>
    <row r="21" spans="2:11" x14ac:dyDescent="0.35">
      <c r="F21" t="s">
        <v>22</v>
      </c>
    </row>
    <row r="22" spans="2:11" x14ac:dyDescent="0.35">
      <c r="F22" t="s">
        <v>23</v>
      </c>
      <c r="G22" s="2">
        <v>496393.37061263999</v>
      </c>
      <c r="H22" s="4">
        <f>G22/G20</f>
        <v>8.2563655791138668E-2</v>
      </c>
      <c r="I22">
        <v>34277</v>
      </c>
      <c r="J22" s="4">
        <f>I22/I20</f>
        <v>0.15913628049063577</v>
      </c>
      <c r="K22" s="2">
        <v>4737261.8561139433</v>
      </c>
    </row>
    <row r="23" spans="2:11" x14ac:dyDescent="0.35">
      <c r="F23" t="s">
        <v>24</v>
      </c>
      <c r="G23" s="2">
        <f>G20-G22</f>
        <v>5515857.0058528427</v>
      </c>
      <c r="H23" s="4">
        <f>1-H22</f>
        <v>0.91743634420886133</v>
      </c>
      <c r="I23">
        <f>I20-I22</f>
        <v>181117</v>
      </c>
      <c r="J23" s="4">
        <f>1-J22</f>
        <v>0.84086371950936423</v>
      </c>
      <c r="K23" s="2">
        <f>K20-K22</f>
        <v>5002566.4253292168</v>
      </c>
    </row>
    <row r="25" spans="2:11" x14ac:dyDescent="0.3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5">
      <c r="E26" s="6" t="s">
        <v>26</v>
      </c>
      <c r="F26" s="6"/>
      <c r="G26" s="2">
        <v>8584955.8917834777</v>
      </c>
      <c r="H26" s="4">
        <f>G26/G5</f>
        <v>0.55904984854144835</v>
      </c>
      <c r="I26">
        <v>248240</v>
      </c>
      <c r="J26" s="4">
        <f>I26/I5</f>
        <v>0.53833792719079288</v>
      </c>
      <c r="K26" s="2">
        <v>5808959.6693790723</v>
      </c>
    </row>
    <row r="27" spans="2:11" x14ac:dyDescent="0.35">
      <c r="E27" s="6" t="s">
        <v>27</v>
      </c>
      <c r="F27" s="6"/>
      <c r="G27" s="2">
        <v>6734062.1279519722</v>
      </c>
      <c r="H27" s="4">
        <f>G27/G5</f>
        <v>0.43852018113492747</v>
      </c>
      <c r="I27">
        <v>211569</v>
      </c>
      <c r="J27" s="4">
        <f>I27/I5</f>
        <v>0.45881250772570442</v>
      </c>
      <c r="K27" s="2">
        <v>13705579.778401949</v>
      </c>
    </row>
    <row r="28" spans="2:11" x14ac:dyDescent="0.35">
      <c r="E28" s="6" t="s">
        <v>28</v>
      </c>
      <c r="F28" s="6"/>
      <c r="G28" s="2">
        <v>33925.887244268997</v>
      </c>
      <c r="H28" s="4">
        <f>G28/G5</f>
        <v>2.2092439803558152E-3</v>
      </c>
      <c r="I28">
        <v>1191</v>
      </c>
      <c r="J28" s="4">
        <f>I28/I5</f>
        <v>2.5828249729464808E-3</v>
      </c>
      <c r="K28" s="2">
        <v>96.755675093999997</v>
      </c>
    </row>
    <row r="29" spans="2:11" x14ac:dyDescent="0.35">
      <c r="E29" s="6" t="s">
        <v>29</v>
      </c>
      <c r="F29" s="6"/>
      <c r="G29" s="2">
        <v>3389.5473293790001</v>
      </c>
      <c r="H29" s="4">
        <f>G29/G5</f>
        <v>2.2072634326834498E-4</v>
      </c>
      <c r="I29">
        <v>115</v>
      </c>
      <c r="J29" s="4">
        <f>I29/I5</f>
        <v>2.4939116027610853E-4</v>
      </c>
      <c r="K29" s="2">
        <v>1491.560309576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5"/>
  <sheetData>
    <row r="1" spans="1:2" x14ac:dyDescent="0.35">
      <c r="A1" t="s">
        <v>30</v>
      </c>
    </row>
    <row r="2" spans="1:2" x14ac:dyDescent="0.35">
      <c r="A2" t="s">
        <v>31</v>
      </c>
      <c r="B2">
        <f>'NEWT - EU'!$G$7</f>
        <v>17701702.952706955</v>
      </c>
    </row>
    <row r="3" spans="1:2" x14ac:dyDescent="0.35">
      <c r="A3" t="s">
        <v>32</v>
      </c>
      <c r="B3">
        <f>'NEWT - EU'!$G$8</f>
        <v>558053.15576906502</v>
      </c>
    </row>
    <row r="4" spans="1:2" x14ac:dyDescent="0.35">
      <c r="A4" t="s">
        <v>33</v>
      </c>
      <c r="B4">
        <f>'NEWT - EU'!$G$9</f>
        <v>606181.29384508799</v>
      </c>
    </row>
    <row r="5" spans="1:2" x14ac:dyDescent="0.35">
      <c r="A5" t="s">
        <v>34</v>
      </c>
      <c r="B5">
        <f>'NEWT - EU'!$G$10</f>
        <v>504.83835523499999</v>
      </c>
    </row>
    <row r="14" spans="1:2" x14ac:dyDescent="0.35">
      <c r="A14" t="s">
        <v>35</v>
      </c>
    </row>
    <row r="15" spans="1:2" x14ac:dyDescent="0.35">
      <c r="A15" t="s">
        <v>31</v>
      </c>
      <c r="B15">
        <f>'NEWT - EU'!$I$7</f>
        <v>492821</v>
      </c>
    </row>
    <row r="16" spans="1:2" x14ac:dyDescent="0.35">
      <c r="A16" t="s">
        <v>32</v>
      </c>
      <c r="B16">
        <f>'NEWT - EU'!$I$8</f>
        <v>22116</v>
      </c>
    </row>
    <row r="17" spans="1:2" x14ac:dyDescent="0.35">
      <c r="A17" t="s">
        <v>33</v>
      </c>
      <c r="B17">
        <f>'NEWT - EU'!$I$9</f>
        <v>1310384</v>
      </c>
    </row>
    <row r="18" spans="1:2" x14ac:dyDescent="0.35">
      <c r="A18" t="s">
        <v>34</v>
      </c>
      <c r="B18">
        <f>'NEWT - EU'!$I$10</f>
        <v>3959</v>
      </c>
    </row>
    <row r="26" spans="1:2" x14ac:dyDescent="0.35">
      <c r="A26" t="s">
        <v>18</v>
      </c>
    </row>
    <row r="27" spans="1:2" x14ac:dyDescent="0.35">
      <c r="A27" t="s">
        <v>36</v>
      </c>
      <c r="B27">
        <f>'NEWT - EU'!$G$18</f>
        <v>8841071.3979837634</v>
      </c>
    </row>
    <row r="28" spans="1:2" x14ac:dyDescent="0.35">
      <c r="A28" t="s">
        <v>37</v>
      </c>
      <c r="B28">
        <f>'NEWT - EU'!$G$19</f>
        <v>3063080.396882399</v>
      </c>
    </row>
    <row r="29" spans="1:2" x14ac:dyDescent="0.35">
      <c r="A29" t="s">
        <v>38</v>
      </c>
      <c r="B29">
        <f>'NEWT - EU'!$G$22</f>
        <v>209467.64129997601</v>
      </c>
    </row>
    <row r="30" spans="1:2" x14ac:dyDescent="0.35">
      <c r="A30" t="s">
        <v>39</v>
      </c>
      <c r="B30">
        <f>'NEWT - EU'!$G$23</f>
        <v>6120916.6744051017</v>
      </c>
    </row>
    <row r="39" spans="1:2" x14ac:dyDescent="0.35">
      <c r="A39" t="s">
        <v>40</v>
      </c>
    </row>
    <row r="40" spans="1:2" x14ac:dyDescent="0.35">
      <c r="A40" t="s">
        <v>41</v>
      </c>
      <c r="B40">
        <f>'NEWT - EU'!$G$26</f>
        <v>9028107.0532603972</v>
      </c>
    </row>
    <row r="41" spans="1:2" x14ac:dyDescent="0.35">
      <c r="A41" t="s">
        <v>42</v>
      </c>
      <c r="B41">
        <f>'NEWT - EU'!$G$27</f>
        <v>9221014.6013553701</v>
      </c>
    </row>
    <row r="42" spans="1:2" x14ac:dyDescent="0.35">
      <c r="A42" t="s">
        <v>43</v>
      </c>
      <c r="B42">
        <f>'NEWT - EU'!$G$28</f>
        <v>10239.015926779</v>
      </c>
    </row>
    <row r="43" spans="1:2" x14ac:dyDescent="0.35">
      <c r="A43" t="s">
        <v>44</v>
      </c>
      <c r="B43">
        <f>'NEWT - EU'!$G$29</f>
        <v>395.43793347399998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EU</vt:lpstr>
      <vt:lpstr>Outstanding - EU</vt:lpstr>
      <vt:lpstr>Images - EU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2026-06-26T16:11:20Z</dcterms:created>
  <dcterms:modified xsi:type="dcterms:W3CDTF">2026-06-26T16:11:20Z</dcterms:modified>
</cp:coreProperties>
</file>