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EAB9C7B-00EB-4CA7-8F2F-CD44695678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H8" i="5"/>
  <c r="G8" i="5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I23" i="2"/>
  <c r="H23" i="2"/>
  <c r="G23" i="2"/>
  <c r="J22" i="2"/>
  <c r="J23" i="2" s="1"/>
  <c r="H22" i="2"/>
  <c r="H20" i="2"/>
  <c r="J19" i="2"/>
  <c r="J20" i="2" s="1"/>
  <c r="H19" i="2"/>
  <c r="J18" i="2"/>
  <c r="H18" i="2"/>
  <c r="H15" i="2"/>
  <c r="J14" i="2"/>
  <c r="H14" i="2"/>
  <c r="K13" i="2"/>
  <c r="J13" i="2"/>
  <c r="I13" i="2"/>
  <c r="G13" i="2"/>
  <c r="H13" i="2" s="1"/>
  <c r="J10" i="2"/>
  <c r="H10" i="2"/>
  <c r="K8" i="2"/>
  <c r="I8" i="2"/>
  <c r="J15" i="2" s="1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<sst xmlns="http://schemas.openxmlformats.org/spreadsheetml/2006/main" count="82" uniqueCount="45">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</sst>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1701646.14859504</c:v>
                </c:pt>
                <c:pt idx="1">
                  <c:v>222583.0781519101</c:v>
                </c:pt>
                <c:pt idx="2">
                  <c:v>94119.764729600007</c:v>
                </c:pt>
                <c:pt idx="3">
                  <c:v>118.15403293999999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61-47AE-BA20-1ED86107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32492</c:v>
                </c:pt>
                <c:pt idx="1">
                  <c:v>11983</c:v>
                </c:pt>
                <c:pt idx="2">
                  <c:v>84752</c:v>
                </c:pt>
                <c:pt idx="3">
                  <c:v>1659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74-47A5-968E-BF872247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1224285.67175341</c:v>
                </c:pt>
                <c:pt idx="1">
                  <c:v>55010.918294789997</c:v>
                </c:pt>
                <c:pt idx="2">
                  <c:v>69501.92482195</c:v>
                </c:pt>
                <c:pt idx="3">
                  <c:v>575430.71187679993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5B-4958-B8CD-05AC3023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1624115.3763868299</c:v>
                </c:pt>
                <c:pt idx="1">
                  <c:v>300040.31036012003</c:v>
                </c:pt>
                <c:pt idx="2">
                  <c:v>53.97</c:v>
                </c:pt>
                <c:pt idx="3">
                  <c:v>19.57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61-4BDC-8A83-45BAE6B6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2018467.14550949</v>
      </c>
      <c r="H4" s="5"/>
      <c r="I4" s="1">
        <v>130886</v>
      </c>
      <c r="J4" s="5"/>
      <c r="K4" s="3">
        <v>-27779.685375919998</v>
      </c>
    </row>
    <row r="5" spans="1:11" x14ac:dyDescent="0.35">
      <c r="E5" s="6" t="s">
        <v>7</v>
      </c>
      <c r="F5" s="6"/>
      <c r="G5" s="2">
        <v>1924229.2267469501</v>
      </c>
      <c r="H5" s="4">
        <f>G5/G4</f>
        <v>0.95331213640400725</v>
      </c>
      <c r="I5">
        <v>44475</v>
      </c>
      <c r="J5" s="4">
        <f>I5/I4</f>
        <v>0.33979952019314519</v>
      </c>
      <c r="K5" s="2">
        <v>-28079.203168389999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1701646.14859504</v>
      </c>
      <c r="H7" s="4">
        <f>G7/G5</f>
        <v>0.88432611091340552</v>
      </c>
      <c r="I7">
        <v>32492</v>
      </c>
      <c r="J7" s="4">
        <f>I7/I5</f>
        <v>0.73056773468240588</v>
      </c>
      <c r="K7" s="2">
        <v>-12214.634068089999</v>
      </c>
    </row>
    <row r="8" spans="1:11" x14ac:dyDescent="0.35">
      <c r="F8" t="s">
        <v>10</v>
      </c>
      <c r="G8" s="2">
        <f>G5-G7</f>
        <v>222583.0781519101</v>
      </c>
      <c r="H8" s="4">
        <f>1-H7</f>
        <v>0.11567388908659448</v>
      </c>
      <c r="I8">
        <f>I5-I7</f>
        <v>11983</v>
      </c>
      <c r="J8" s="4">
        <f>1-J7</f>
        <v>0.26943226531759412</v>
      </c>
      <c r="K8" s="2">
        <f>K5-K7</f>
        <v>-15864.569100299999</v>
      </c>
    </row>
    <row r="9" spans="1:11" x14ac:dyDescent="0.35">
      <c r="E9" s="6" t="s">
        <v>11</v>
      </c>
      <c r="F9" s="6"/>
      <c r="G9" s="2">
        <v>94119.764729600007</v>
      </c>
      <c r="H9" s="4">
        <f>1-H5-H10</f>
        <v>4.662932708069556E-2</v>
      </c>
      <c r="I9">
        <v>84752</v>
      </c>
      <c r="J9" s="4">
        <f>1-J5-J10</f>
        <v>0.64752532738413582</v>
      </c>
      <c r="K9" s="2">
        <v>270.45</v>
      </c>
    </row>
    <row r="10" spans="1:11" x14ac:dyDescent="0.35">
      <c r="E10" s="6" t="s">
        <v>12</v>
      </c>
      <c r="F10" s="6"/>
      <c r="G10" s="2">
        <v>118.15403293999999</v>
      </c>
      <c r="H10" s="4">
        <f>G10/G4</f>
        <v>5.8536515297194112E-5</v>
      </c>
      <c r="I10">
        <v>1659</v>
      </c>
      <c r="J10" s="4">
        <f>I10/I4</f>
        <v>1.2675152422719008E-2</v>
      </c>
      <c r="K10" s="2">
        <v>29.067792470000001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1185587.7163761</v>
      </c>
      <c r="H13" s="5">
        <f>G13/G5</f>
        <v>0.61613642485849907</v>
      </c>
      <c r="I13" s="1">
        <f>I14+I15</f>
        <v>24941</v>
      </c>
      <c r="J13" s="5">
        <f>I13/I5</f>
        <v>0.56078695896571107</v>
      </c>
      <c r="K13" s="3">
        <f>K14+K15</f>
        <v>-138342.27818448</v>
      </c>
    </row>
    <row r="14" spans="1:11" x14ac:dyDescent="0.35">
      <c r="E14" s="6" t="s">
        <v>15</v>
      </c>
      <c r="F14" s="6"/>
      <c r="G14" s="2">
        <v>1174671.6463760999</v>
      </c>
      <c r="H14" s="4">
        <f>G14/G7</f>
        <v>0.69031487383317891</v>
      </c>
      <c r="I14">
        <v>24620</v>
      </c>
      <c r="J14" s="4">
        <f>I14/I7</f>
        <v>0.75772497845623543</v>
      </c>
      <c r="K14" s="2">
        <v>-143413.46818448001</v>
      </c>
    </row>
    <row r="15" spans="1:11" x14ac:dyDescent="0.35">
      <c r="E15" s="6" t="s">
        <v>16</v>
      </c>
      <c r="F15" s="6"/>
      <c r="G15" s="2">
        <v>10916.07</v>
      </c>
      <c r="H15" s="4">
        <f>G15/G8</f>
        <v>4.9042676966440019E-2</v>
      </c>
      <c r="I15">
        <v>321</v>
      </c>
      <c r="J15" s="4">
        <f>I15/I8</f>
        <v>2.6787949595259951E-2</v>
      </c>
      <c r="K15" s="2">
        <v>5071.1899999999996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1224285.67175341</v>
      </c>
      <c r="H18" s="4">
        <f>G18/G5</f>
        <v>0.63624731125363598</v>
      </c>
      <c r="I18">
        <v>25557</v>
      </c>
      <c r="J18" s="4">
        <f>I18/I5</f>
        <v>0.57463743676222601</v>
      </c>
      <c r="K18" s="2">
        <v>-135808.14776670001</v>
      </c>
    </row>
    <row r="19" spans="2:11" x14ac:dyDescent="0.35">
      <c r="E19" s="6" t="s">
        <v>20</v>
      </c>
      <c r="F19" s="6"/>
      <c r="G19" s="2">
        <v>55010.918294789997</v>
      </c>
      <c r="H19" s="4">
        <f>G19/G5</f>
        <v>2.8588547315534736E-2</v>
      </c>
      <c r="I19">
        <v>1235</v>
      </c>
      <c r="J19" s="4">
        <f>I19/I5</f>
        <v>2.7768409218662169E-2</v>
      </c>
      <c r="K19" s="2">
        <v>-1955.55797678</v>
      </c>
    </row>
    <row r="20" spans="2:11" x14ac:dyDescent="0.35">
      <c r="E20" s="6" t="s">
        <v>21</v>
      </c>
      <c r="F20" s="6"/>
      <c r="G20" s="2">
        <v>644932.63669874996</v>
      </c>
      <c r="H20" s="4">
        <f>1-H18-H19</f>
        <v>0.33516414143082929</v>
      </c>
      <c r="I20">
        <v>17683</v>
      </c>
      <c r="J20" s="4">
        <f>1-J18-J19</f>
        <v>0.3975941540191118</v>
      </c>
      <c r="K20" s="2">
        <v>109684.50257508999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69501.92482195</v>
      </c>
      <c r="H22" s="4">
        <f>G22/G20</f>
        <v>0.10776617722079176</v>
      </c>
      <c r="I22">
        <v>8712</v>
      </c>
      <c r="J22" s="4">
        <f>I22/I20</f>
        <v>0.49267658202793646</v>
      </c>
      <c r="K22" s="2">
        <v>53883.529276989997</v>
      </c>
    </row>
    <row r="23" spans="2:11" x14ac:dyDescent="0.35">
      <c r="F23" t="s">
        <v>24</v>
      </c>
      <c r="G23" s="2">
        <f>G20-G22</f>
        <v>575430.71187679993</v>
      </c>
      <c r="H23" s="4">
        <f>1-H22</f>
        <v>0.89223382277920826</v>
      </c>
      <c r="I23">
        <f>I20-I22</f>
        <v>8971</v>
      </c>
      <c r="J23" s="4">
        <f>1-J22</f>
        <v>0.5073234179720636</v>
      </c>
      <c r="K23" s="2">
        <f>K20-K22</f>
        <v>55800.973298099998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1624115.3763868299</v>
      </c>
      <c r="H26" s="4">
        <f>G26/G5</f>
        <v>0.84403425216262584</v>
      </c>
      <c r="I26">
        <v>39891</v>
      </c>
      <c r="J26" s="4">
        <f>I26/I5</f>
        <v>0.8969308600337268</v>
      </c>
      <c r="K26" s="2">
        <v>-79306.599934919999</v>
      </c>
    </row>
    <row r="27" spans="2:11" x14ac:dyDescent="0.35">
      <c r="E27" s="6" t="s">
        <v>27</v>
      </c>
      <c r="F27" s="6"/>
      <c r="G27" s="2">
        <v>300040.31036012003</v>
      </c>
      <c r="H27" s="4">
        <f>G27/G5</f>
        <v>0.15592752993745973</v>
      </c>
      <c r="I27">
        <v>4568</v>
      </c>
      <c r="J27" s="4">
        <f>I27/I5</f>
        <v>0.10270938729623384</v>
      </c>
      <c r="K27" s="2">
        <v>51155.156766530003</v>
      </c>
    </row>
    <row r="28" spans="2:11" x14ac:dyDescent="0.35">
      <c r="E28" s="6" t="s">
        <v>28</v>
      </c>
      <c r="F28" s="6"/>
      <c r="G28" s="2">
        <v>53.97</v>
      </c>
      <c r="H28" s="4">
        <f>G28/G5</f>
        <v>2.804759394037488E-5</v>
      </c>
      <c r="I28">
        <v>4</v>
      </c>
      <c r="J28" s="4">
        <f>I28/I5</f>
        <v>8.9938167509836993E-5</v>
      </c>
      <c r="K28" s="2">
        <v>53.97</v>
      </c>
    </row>
    <row r="29" spans="2:11" x14ac:dyDescent="0.35">
      <c r="E29" s="6" t="s">
        <v>29</v>
      </c>
      <c r="F29" s="6"/>
      <c r="G29" s="2">
        <v>19.57</v>
      </c>
      <c r="H29" s="4">
        <f>G29/G5</f>
        <v>1.0170305973932489E-5</v>
      </c>
      <c r="I29">
        <v>12</v>
      </c>
      <c r="J29" s="4">
        <f>I29/I5</f>
        <v>2.6981450252951095E-4</v>
      </c>
      <c r="K29" s="2">
        <v>18.27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2891207.8655644399</v>
      </c>
      <c r="H4" s="5"/>
      <c r="I4" s="1">
        <v>713457</v>
      </c>
      <c r="J4" s="5"/>
      <c r="K4" s="3">
        <v>2396432.8061543498</v>
      </c>
    </row>
    <row r="5" spans="1:11" x14ac:dyDescent="0.35">
      <c r="E5" s="6" t="s">
        <v>7</v>
      </c>
      <c r="F5" s="6"/>
      <c r="G5" s="2">
        <v>2444248.2911248901</v>
      </c>
      <c r="H5" s="4">
        <f>G5/G4</f>
        <v>0.84540731928581292</v>
      </c>
      <c r="I5">
        <v>76134</v>
      </c>
      <c r="J5" s="4">
        <f>I5/I4</f>
        <v>0.10671140657390704</v>
      </c>
      <c r="K5" s="2">
        <v>1955028.73774611</v>
      </c>
    </row>
    <row r="6" spans="1:11" x14ac:dyDescent="0.35">
      <c r="F6" t="s">
        <v>8</v>
      </c>
    </row>
    <row r="7" spans="1:11" x14ac:dyDescent="0.35">
      <c r="F7" t="s">
        <v>9</v>
      </c>
      <c r="G7" s="2">
        <v>2307723.7555404501</v>
      </c>
      <c r="H7" s="4">
        <f>G7/G5</f>
        <v>0.94414457153139353</v>
      </c>
      <c r="I7">
        <v>67380</v>
      </c>
      <c r="J7" s="4">
        <f>I7/I5</f>
        <v>0.88501851997793368</v>
      </c>
      <c r="K7" s="2">
        <v>1815209.1970301201</v>
      </c>
    </row>
    <row r="8" spans="1:11" x14ac:dyDescent="0.35">
      <c r="F8" t="s">
        <v>10</v>
      </c>
      <c r="G8" s="2">
        <f>G5-G7</f>
        <v>136524.53558443999</v>
      </c>
      <c r="H8" s="4">
        <f>1-H7</f>
        <v>5.5855428468606472E-2</v>
      </c>
      <c r="I8">
        <f>I5-I7</f>
        <v>8754</v>
      </c>
      <c r="J8" s="4">
        <f>1-J7</f>
        <v>0.11498148002206632</v>
      </c>
      <c r="K8" s="2">
        <f>K5-K7</f>
        <v>139819.54071598989</v>
      </c>
    </row>
    <row r="9" spans="1:11" x14ac:dyDescent="0.35">
      <c r="E9" s="6" t="s">
        <v>11</v>
      </c>
      <c r="F9" s="6"/>
      <c r="G9" s="2">
        <v>396801.29573638999</v>
      </c>
      <c r="H9" s="4">
        <f>1-H5-H10</f>
        <v>0.13724412570347089</v>
      </c>
      <c r="I9">
        <v>174741</v>
      </c>
      <c r="J9" s="4">
        <f>1-J5-J10</f>
        <v>0.24492155799158188</v>
      </c>
      <c r="K9" s="2">
        <v>23648.660572059998</v>
      </c>
    </row>
    <row r="10" spans="1:11" x14ac:dyDescent="0.35">
      <c r="E10" s="6" t="s">
        <v>12</v>
      </c>
      <c r="F10" s="6"/>
      <c r="G10" s="2">
        <v>50158.278703160002</v>
      </c>
      <c r="H10" s="4">
        <f>G10/G4</f>
        <v>1.7348555010716183E-2</v>
      </c>
      <c r="I10">
        <v>462582</v>
      </c>
      <c r="J10" s="4">
        <f>I10/I4</f>
        <v>0.64836703543451113</v>
      </c>
      <c r="K10" s="2">
        <v>417755.40783618001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1262084.2169488301</v>
      </c>
      <c r="H13" s="5">
        <f>G13/G5</f>
        <v>0.51634861381778629</v>
      </c>
      <c r="I13" s="1">
        <f>I14+I15</f>
        <v>20575</v>
      </c>
      <c r="J13" s="5">
        <f>I13/I5</f>
        <v>0.27024719573383771</v>
      </c>
      <c r="K13" s="3">
        <f>K14+K15</f>
        <v>864237.01448702009</v>
      </c>
    </row>
    <row r="14" spans="1:11" x14ac:dyDescent="0.35">
      <c r="E14" s="6" t="s">
        <v>15</v>
      </c>
      <c r="F14" s="6"/>
      <c r="G14" s="2">
        <v>1252613.62694883</v>
      </c>
      <c r="H14" s="4">
        <f>G14/G7</f>
        <v>0.54279184150248438</v>
      </c>
      <c r="I14">
        <v>20345</v>
      </c>
      <c r="J14" s="4">
        <f>I14/I7</f>
        <v>0.30194419709112497</v>
      </c>
      <c r="K14" s="2">
        <v>854791.34448702005</v>
      </c>
    </row>
    <row r="15" spans="1:11" x14ac:dyDescent="0.35">
      <c r="E15" s="6" t="s">
        <v>16</v>
      </c>
      <c r="F15" s="6"/>
      <c r="G15" s="2">
        <v>9470.59</v>
      </c>
      <c r="H15" s="4">
        <f>G15/G8</f>
        <v>6.9369142765861827E-2</v>
      </c>
      <c r="I15">
        <v>230</v>
      </c>
      <c r="J15" s="4">
        <f>I15/I8</f>
        <v>2.6273703449851495E-2</v>
      </c>
      <c r="K15" s="2">
        <v>9445.67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1321546.25921177</v>
      </c>
      <c r="H18" s="4">
        <f>G18/G5</f>
        <v>0.54067594687918097</v>
      </c>
      <c r="I18">
        <v>22553</v>
      </c>
      <c r="J18" s="4">
        <f>I18/I5</f>
        <v>0.29622770378543095</v>
      </c>
      <c r="K18" s="2">
        <v>919403.80648484</v>
      </c>
    </row>
    <row r="19" spans="2:11" x14ac:dyDescent="0.35">
      <c r="E19" s="6" t="s">
        <v>20</v>
      </c>
      <c r="F19" s="6"/>
      <c r="G19" s="2">
        <v>75481.153298489997</v>
      </c>
      <c r="H19" s="4">
        <f>G19/G5</f>
        <v>3.0881131664308996E-2</v>
      </c>
      <c r="I19">
        <v>1941</v>
      </c>
      <c r="J19" s="4">
        <f>I19/I5</f>
        <v>2.5494522815036644E-2</v>
      </c>
      <c r="K19" s="2">
        <v>71170.034068120003</v>
      </c>
    </row>
    <row r="20" spans="2:11" x14ac:dyDescent="0.35">
      <c r="E20" s="6" t="s">
        <v>21</v>
      </c>
      <c r="F20" s="6"/>
      <c r="G20" s="2">
        <v>1047220.87861463</v>
      </c>
      <c r="H20" s="4">
        <f>1-H18-H19</f>
        <v>0.42844292145651003</v>
      </c>
      <c r="I20">
        <v>51602</v>
      </c>
      <c r="J20" s="4">
        <f>1-J18-J19</f>
        <v>0.67827777339953244</v>
      </c>
      <c r="K20" s="2">
        <v>954206.59622346004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304436.17265621002</v>
      </c>
      <c r="H22" s="4">
        <f>G22/G20</f>
        <v>0.29070865456669376</v>
      </c>
      <c r="I22">
        <v>24527</v>
      </c>
      <c r="J22" s="4">
        <f>I22/I20</f>
        <v>0.47531103445602885</v>
      </c>
      <c r="K22" s="2">
        <v>292103.97249472002</v>
      </c>
    </row>
    <row r="23" spans="2:11" x14ac:dyDescent="0.35">
      <c r="F23" t="s">
        <v>24</v>
      </c>
      <c r="G23" s="2">
        <f>G20-G22</f>
        <v>742784.70595841995</v>
      </c>
      <c r="H23" s="4">
        <f>1-H22</f>
        <v>0.7092913454333063</v>
      </c>
      <c r="I23">
        <f>I20-I22</f>
        <v>27075</v>
      </c>
      <c r="J23" s="4">
        <f>1-J22</f>
        <v>0.52468896554397115</v>
      </c>
      <c r="K23" s="2">
        <f>K20-K22</f>
        <v>662102.62372874003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1982915.3042468501</v>
      </c>
      <c r="H26" s="4">
        <f>G26/G5</f>
        <v>0.81125772346731362</v>
      </c>
      <c r="I26">
        <v>63869</v>
      </c>
      <c r="J26" s="4">
        <f>I26/I5</f>
        <v>0.8389024614495495</v>
      </c>
      <c r="K26" s="2">
        <v>1542435.0292706201</v>
      </c>
    </row>
    <row r="27" spans="2:11" x14ac:dyDescent="0.35">
      <c r="E27" s="6" t="s">
        <v>27</v>
      </c>
      <c r="F27" s="6"/>
      <c r="G27" s="2">
        <v>461202.41687804001</v>
      </c>
      <c r="H27" s="4">
        <f>G27/G5</f>
        <v>0.18868885724608025</v>
      </c>
      <c r="I27">
        <v>12198</v>
      </c>
      <c r="J27" s="4">
        <f>I27/I5</f>
        <v>0.16021751123019939</v>
      </c>
      <c r="K27" s="2">
        <v>412467.56847549003</v>
      </c>
    </row>
    <row r="28" spans="2:11" x14ac:dyDescent="0.35">
      <c r="E28" s="6" t="s">
        <v>28</v>
      </c>
      <c r="F28" s="6"/>
      <c r="G28" s="2">
        <v>111</v>
      </c>
      <c r="H28" s="4">
        <f>G28/G5</f>
        <v>4.5412735033115507E-5</v>
      </c>
      <c r="I28">
        <v>46</v>
      </c>
      <c r="J28" s="4">
        <f>I28/I5</f>
        <v>6.0419786166495911E-4</v>
      </c>
      <c r="K28" s="2">
        <v>107.87</v>
      </c>
    </row>
    <row r="29" spans="2:11" x14ac:dyDescent="0.35">
      <c r="E29" s="6" t="s">
        <v>29</v>
      </c>
      <c r="F29" s="6"/>
      <c r="G29" s="2">
        <v>19.57</v>
      </c>
      <c r="H29" s="4">
        <f>G29/G5</f>
        <v>8.0065515729555893E-6</v>
      </c>
      <c r="I29">
        <v>12</v>
      </c>
      <c r="J29" s="4">
        <f>I29/I5</f>
        <v>1.5761683347781543E-4</v>
      </c>
      <c r="K29" s="2">
        <v>18.27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1701646.14859504</v>
      </c>
    </row>
    <row r="3" spans="1:2" x14ac:dyDescent="0.35">
      <c r="A3" t="s">
        <v>32</v>
      </c>
      <c r="B3">
        <f>'NEWT - EU'!$G$8</f>
        <v>222583.0781519101</v>
      </c>
    </row>
    <row r="4" spans="1:2" x14ac:dyDescent="0.35">
      <c r="A4" t="s">
        <v>33</v>
      </c>
      <c r="B4">
        <f>'NEWT - EU'!$G$9</f>
        <v>94119.764729600007</v>
      </c>
    </row>
    <row r="5" spans="1:2" x14ac:dyDescent="0.35">
      <c r="A5" t="s">
        <v>34</v>
      </c>
      <c r="B5">
        <f>'NEWT - EU'!$G$10</f>
        <v>118.15403293999999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32492</v>
      </c>
    </row>
    <row r="16" spans="1:2" x14ac:dyDescent="0.35">
      <c r="A16" t="s">
        <v>32</v>
      </c>
      <c r="B16">
        <f>'NEWT - EU'!$I$8</f>
        <v>11983</v>
      </c>
    </row>
    <row r="17" spans="1:2" x14ac:dyDescent="0.35">
      <c r="A17" t="s">
        <v>33</v>
      </c>
      <c r="B17">
        <f>'NEWT - EU'!$I$9</f>
        <v>84752</v>
      </c>
    </row>
    <row r="18" spans="1:2" x14ac:dyDescent="0.35">
      <c r="A18" t="s">
        <v>34</v>
      </c>
      <c r="B18">
        <f>'NEWT - EU'!$I$10</f>
        <v>1659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1224285.67175341</v>
      </c>
    </row>
    <row r="28" spans="1:2" x14ac:dyDescent="0.35">
      <c r="A28" t="s">
        <v>37</v>
      </c>
      <c r="B28">
        <f>'NEWT - EU'!$G$19</f>
        <v>55010.918294789997</v>
      </c>
    </row>
    <row r="29" spans="1:2" x14ac:dyDescent="0.35">
      <c r="A29" t="s">
        <v>38</v>
      </c>
      <c r="B29">
        <f>'NEWT - EU'!$G$22</f>
        <v>69501.92482195</v>
      </c>
    </row>
    <row r="30" spans="1:2" x14ac:dyDescent="0.35">
      <c r="A30" t="s">
        <v>39</v>
      </c>
      <c r="B30">
        <f>'NEWT - EU'!$G$23</f>
        <v>575430.71187679993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1624115.3763868299</v>
      </c>
    </row>
    <row r="41" spans="1:2" x14ac:dyDescent="0.35">
      <c r="A41" t="s">
        <v>42</v>
      </c>
      <c r="B41">
        <f>'NEWT - EU'!$G$27</f>
        <v>300040.31036012003</v>
      </c>
    </row>
    <row r="42" spans="1:2" x14ac:dyDescent="0.35">
      <c r="A42" t="s">
        <v>43</v>
      </c>
      <c r="B42">
        <f>'NEWT - EU'!$G$28</f>
        <v>53.97</v>
      </c>
    </row>
    <row r="43" spans="1:2" x14ac:dyDescent="0.35">
      <c r="A43" t="s">
        <v>44</v>
      </c>
      <c r="B43">
        <f>'NEWT - EU'!$G$29</f>
        <v>19.57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2026-05-05T15:51:10Z</dcterms:created>
  <dcterms:modified xsi:type="dcterms:W3CDTF">2026-05-05T15:51:11Z</dcterms:modified>
</cp:coreProperties>
</file>