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800CD2F4-529F-449D-A88B-827C60335C6B}" xr6:coauthVersionLast="47" xr6:coauthVersionMax="47" xr10:uidLastSave="{00000000-0000-0000-0000-000000000000}"/>
  <bookViews>
    <workbookView xWindow="4095" yWindow="2925" windowWidth="21600" windowHeight="11295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J20" i="5" s="1"/>
  <c r="H19" i="5"/>
  <c r="H20" i="5" s="1"/>
  <c r="J18" i="5"/>
  <c r="H18" i="5"/>
  <c r="J14" i="5"/>
  <c r="H14" i="5"/>
  <c r="K13" i="5"/>
  <c r="I13" i="5"/>
  <c r="J13" i="5" s="1"/>
  <c r="H13" i="5"/>
  <c r="G13" i="5"/>
  <c r="J10" i="5"/>
  <c r="H10" i="5"/>
  <c r="J9" i="5"/>
  <c r="H9" i="5"/>
  <c r="K8" i="5"/>
  <c r="I8" i="5"/>
  <c r="J15" i="5" s="1"/>
  <c r="G8" i="5"/>
  <c r="H15" i="5" s="1"/>
  <c r="J7" i="5"/>
  <c r="J8" i="5" s="1"/>
  <c r="H7" i="5"/>
  <c r="H8" i="5" s="1"/>
  <c r="J5" i="5"/>
  <c r="H5" i="5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K8" i="2"/>
  <c r="I8" i="2"/>
  <c r="J15" i="2" s="1"/>
  <c r="G8" i="2"/>
  <c r="H15" i="2" s="1"/>
  <c r="J7" i="2"/>
  <c r="J8" i="2" s="1"/>
  <c r="H7" i="2"/>
  <c r="H8" i="2" s="1"/>
  <c r="J5" i="2"/>
  <c r="J9" i="2" s="1"/>
  <c r="H5" i="2"/>
  <c r="H9" i="2" s="1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<sst xmlns="http://schemas.openxmlformats.org/spreadsheetml/2006/main" count="82" uniqueCount="45">
  <si>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November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</si>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</sst>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20709.95427685</c:v>
                </c:pt>
                <c:pt idx="1">
                  <c:v>48218.713933970008</c:v>
                </c:pt>
                <c:pt idx="2">
                  <c:v>3.4292647199999999</c:v>
                </c:pt>
                <c:pt idx="3">
                  <c:v>0.23234974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69B-41C0-A142-54CB0F9E7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956</c:v>
                </c:pt>
                <c:pt idx="1">
                  <c:v>4057</c:v>
                </c:pt>
                <c:pt idx="2">
                  <c:v>35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2E6-48A0-992A-79B6751D1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13421.53223585</c:v>
                </c:pt>
                <c:pt idx="1">
                  <c:v>977.94052608000004</c:v>
                </c:pt>
                <c:pt idx="2">
                  <c:v>53171.724396450001</c:v>
                </c:pt>
                <c:pt idx="3">
                  <c:v>1357.4710524399998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5C3-4311-8CC8-9B7E8890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68766.797229529999</c:v>
                </c:pt>
                <c:pt idx="1">
                  <c:v>161.87098129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0D-43B2-B61F-B2A0EAE5D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68932.329825280001</v>
      </c>
      <c r="H4" s="5"/>
      <c r="I4" s="1">
        <v>5050</v>
      </c>
      <c r="J4" s="5"/>
      <c r="K4" s="3">
        <v>64552.223423579999</v>
      </c>
    </row>
    <row r="5" spans="1:11" x14ac:dyDescent="0.25">
      <c r="E5" s="6" t="s">
        <v>7</v>
      </c>
      <c r="F5" s="6"/>
      <c r="G5" s="2">
        <v>68928.668210820004</v>
      </c>
      <c r="H5" s="4">
        <f>G5/G4</f>
        <v>0.99994688102854956</v>
      </c>
      <c r="I5">
        <v>5013</v>
      </c>
      <c r="J5" s="4">
        <f>I5/I4</f>
        <v>0.99267326732673267</v>
      </c>
      <c r="K5" s="2">
        <v>64551.621442039999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20709.95427685</v>
      </c>
      <c r="H7" s="4">
        <f>G7/G5</f>
        <v>0.30045487334106186</v>
      </c>
      <c r="I7">
        <v>956</v>
      </c>
      <c r="J7" s="4">
        <f>I7/I5</f>
        <v>0.19070416916018351</v>
      </c>
      <c r="K7" s="2">
        <v>17239.547656530001</v>
      </c>
    </row>
    <row r="8" spans="1:11" x14ac:dyDescent="0.25">
      <c r="F8" t="s">
        <v>10</v>
      </c>
      <c r="G8" s="2">
        <f>G5-G7</f>
        <v>48218.713933970008</v>
      </c>
      <c r="H8" s="4">
        <f>1-H7</f>
        <v>0.69954512665893809</v>
      </c>
      <c r="I8">
        <f>I5-I7</f>
        <v>4057</v>
      </c>
      <c r="J8" s="4">
        <f>1-J7</f>
        <v>0.80929583083981649</v>
      </c>
      <c r="K8" s="2">
        <f>K5-K7</f>
        <v>47312.073785510001</v>
      </c>
    </row>
    <row r="9" spans="1:11" x14ac:dyDescent="0.25">
      <c r="E9" s="6" t="s">
        <v>11</v>
      </c>
      <c r="F9" s="6"/>
      <c r="G9" s="2">
        <v>3.4292647199999999</v>
      </c>
      <c r="H9" s="4">
        <f>1-H5-H10</f>
        <v>4.9748278183738976E-5</v>
      </c>
      <c r="I9">
        <v>35</v>
      </c>
      <c r="J9" s="4">
        <f>1-J5-J10</f>
        <v>6.9306930693069368E-3</v>
      </c>
      <c r="K9" s="2">
        <v>0</v>
      </c>
    </row>
    <row r="10" spans="1:11" x14ac:dyDescent="0.25">
      <c r="E10" s="6" t="s">
        <v>12</v>
      </c>
      <c r="F10" s="6"/>
      <c r="G10" s="2">
        <v>0.23234974</v>
      </c>
      <c r="H10" s="4">
        <f>G10/G4</f>
        <v>3.370693266699784E-6</v>
      </c>
      <c r="I10">
        <v>2</v>
      </c>
      <c r="J10" s="4">
        <f>I10/I4</f>
        <v>3.9603960396039607E-4</v>
      </c>
      <c r="K10" s="2">
        <v>0.60198154000000004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3373.5763641100002</v>
      </c>
      <c r="H13" s="5">
        <f>G13/G5</f>
        <v>4.8943008064392529E-2</v>
      </c>
      <c r="I13" s="1">
        <f>I14+I15</f>
        <v>212</v>
      </c>
      <c r="J13" s="5">
        <f>I13/I5</f>
        <v>4.2290045880710156E-2</v>
      </c>
      <c r="K13" s="3">
        <f>K14+K15</f>
        <v>832.92089398999997</v>
      </c>
    </row>
    <row r="14" spans="1:11" x14ac:dyDescent="0.25">
      <c r="E14" s="6" t="s">
        <v>15</v>
      </c>
      <c r="F14" s="6"/>
      <c r="G14" s="2">
        <v>3373.5763641100002</v>
      </c>
      <c r="H14" s="4">
        <f>G14/G7</f>
        <v>0.16289636949517805</v>
      </c>
      <c r="I14">
        <v>212</v>
      </c>
      <c r="J14" s="4">
        <f>I14/I7</f>
        <v>0.22175732217573221</v>
      </c>
      <c r="K14" s="2">
        <v>832.92089398999997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13421.53223585</v>
      </c>
      <c r="H18" s="4">
        <f>G18/G5</f>
        <v>0.19471625644644575</v>
      </c>
      <c r="I18">
        <v>303</v>
      </c>
      <c r="J18" s="4">
        <f>I18/I5</f>
        <v>6.0442848593656492E-2</v>
      </c>
      <c r="K18" s="2">
        <v>10775.12049153</v>
      </c>
    </row>
    <row r="19" spans="2:11" x14ac:dyDescent="0.25">
      <c r="E19" s="6" t="s">
        <v>20</v>
      </c>
      <c r="F19" s="6"/>
      <c r="G19" s="2">
        <v>977.94052608000004</v>
      </c>
      <c r="H19" s="4">
        <f>G19/G5</f>
        <v>1.4187718281295458E-2</v>
      </c>
      <c r="I19">
        <v>20</v>
      </c>
      <c r="J19" s="4">
        <f>I19/I5</f>
        <v>3.9896269698783161E-3</v>
      </c>
      <c r="K19" s="2">
        <v>978.40154439000003</v>
      </c>
    </row>
    <row r="20" spans="2:11" x14ac:dyDescent="0.25">
      <c r="E20" s="6" t="s">
        <v>21</v>
      </c>
      <c r="F20" s="6"/>
      <c r="G20" s="2">
        <v>54529.195448890001</v>
      </c>
      <c r="H20" s="4">
        <f>1-H18-H19</f>
        <v>0.79109602527225875</v>
      </c>
      <c r="I20">
        <v>4690</v>
      </c>
      <c r="J20" s="4">
        <f>1-J18-J19</f>
        <v>0.93556752443646518</v>
      </c>
      <c r="K20" s="2">
        <v>52798.099406120004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53171.724396450001</v>
      </c>
      <c r="H22" s="4">
        <f>G22/G20</f>
        <v>0.97510561009996288</v>
      </c>
      <c r="I22">
        <v>4602</v>
      </c>
      <c r="J22" s="4">
        <f>I22/I20</f>
        <v>0.98123667377398716</v>
      </c>
      <c r="K22" s="2">
        <v>51703.619410660001</v>
      </c>
    </row>
    <row r="23" spans="2:11" x14ac:dyDescent="0.25">
      <c r="F23" t="s">
        <v>24</v>
      </c>
      <c r="G23" s="2">
        <f>G20-G22</f>
        <v>1357.4710524399998</v>
      </c>
      <c r="H23" s="4">
        <f>1-H22</f>
        <v>2.4894389900037117E-2</v>
      </c>
      <c r="I23">
        <f>I20-I22</f>
        <v>88</v>
      </c>
      <c r="J23" s="4">
        <f>1-J22</f>
        <v>1.8763326226012844E-2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68766.797229529999</v>
      </c>
      <c r="H26" s="4">
        <f>G26/G5</f>
        <v>0.9976516160040273</v>
      </c>
      <c r="I26">
        <v>5000</v>
      </c>
      <c r="J26" s="4">
        <f>I26/I5</f>
        <v>0.99740674246957906</v>
      </c>
      <c r="K26" s="2">
        <v>64391.222189079999</v>
      </c>
    </row>
    <row r="27" spans="2:11" x14ac:dyDescent="0.25">
      <c r="E27" s="6" t="s">
        <v>27</v>
      </c>
      <c r="F27" s="6"/>
      <c r="G27" s="2">
        <v>161.87098129</v>
      </c>
      <c r="H27" s="4">
        <f>G27/G5</f>
        <v>2.3483839959726727E-3</v>
      </c>
      <c r="I27">
        <v>13</v>
      </c>
      <c r="J27" s="4">
        <f>I27/I5</f>
        <v>2.5932575304209058E-3</v>
      </c>
      <c r="K27" s="2">
        <v>160.39925296000001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53301.361197810002</v>
      </c>
      <c r="H4" s="5"/>
      <c r="I4" s="1">
        <v>5712</v>
      </c>
      <c r="J4" s="5"/>
      <c r="K4" s="3">
        <v>69255.503841579994</v>
      </c>
    </row>
    <row r="5" spans="1:11" x14ac:dyDescent="0.25">
      <c r="E5" s="6" t="s">
        <v>7</v>
      </c>
      <c r="F5" s="6"/>
      <c r="G5" s="2">
        <v>52934.44959317</v>
      </c>
      <c r="H5" s="4">
        <f>G5/G4</f>
        <v>0.99311628077792735</v>
      </c>
      <c r="I5">
        <v>4418</v>
      </c>
      <c r="J5" s="4">
        <f>I5/I4</f>
        <v>0.77345938375350143</v>
      </c>
      <c r="K5" s="2">
        <v>50204.273045180002</v>
      </c>
    </row>
    <row r="6" spans="1:11" x14ac:dyDescent="0.25">
      <c r="F6" t="s">
        <v>8</v>
      </c>
    </row>
    <row r="7" spans="1:11" x14ac:dyDescent="0.25">
      <c r="F7" t="s">
        <v>9</v>
      </c>
      <c r="G7" s="2">
        <v>27994.682995489999</v>
      </c>
      <c r="H7" s="4">
        <f>G7/G5</f>
        <v>0.52885565469452023</v>
      </c>
      <c r="I7">
        <v>2327</v>
      </c>
      <c r="J7" s="4">
        <f>I7/I5</f>
        <v>0.52670891806247166</v>
      </c>
      <c r="K7" s="2">
        <v>25545.39951376</v>
      </c>
    </row>
    <row r="8" spans="1:11" x14ac:dyDescent="0.25">
      <c r="F8" t="s">
        <v>10</v>
      </c>
      <c r="G8" s="2">
        <f>G5-G7</f>
        <v>24939.766597680002</v>
      </c>
      <c r="H8" s="4">
        <f>1-H7</f>
        <v>0.47114434530547977</v>
      </c>
      <c r="I8">
        <f>I5-I7</f>
        <v>2091</v>
      </c>
      <c r="J8" s="4">
        <f>1-J7</f>
        <v>0.47329108193752834</v>
      </c>
      <c r="K8" s="2">
        <f>K5-K7</f>
        <v>24658.873531420002</v>
      </c>
    </row>
    <row r="9" spans="1:11" x14ac:dyDescent="0.25">
      <c r="E9" s="6" t="s">
        <v>11</v>
      </c>
      <c r="F9" s="6"/>
      <c r="G9" s="2">
        <v>301.58161654000003</v>
      </c>
      <c r="H9" s="4">
        <f>1-H5-H10</f>
        <v>5.6580471823371187E-3</v>
      </c>
      <c r="I9">
        <v>1223</v>
      </c>
      <c r="J9" s="4">
        <f>1-J5-J10</f>
        <v>0.21411064425770304</v>
      </c>
      <c r="K9" s="2">
        <v>251.64021043</v>
      </c>
    </row>
    <row r="10" spans="1:11" x14ac:dyDescent="0.25">
      <c r="E10" s="6" t="s">
        <v>12</v>
      </c>
      <c r="F10" s="6"/>
      <c r="G10" s="2">
        <v>65.329988099999994</v>
      </c>
      <c r="H10" s="4">
        <f>G10/G4</f>
        <v>1.2256720397355297E-3</v>
      </c>
      <c r="I10">
        <v>71</v>
      </c>
      <c r="J10" s="4">
        <f>I10/I4</f>
        <v>1.2429971988795517E-2</v>
      </c>
      <c r="K10" s="2">
        <v>18799.59058597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3470.6499092499998</v>
      </c>
      <c r="H13" s="5">
        <f>G13/G5</f>
        <v>6.5565051415927236E-2</v>
      </c>
      <c r="I13" s="1">
        <f>I14+I15</f>
        <v>254</v>
      </c>
      <c r="J13" s="5">
        <f>I13/I5</f>
        <v>5.7492077863286556E-2</v>
      </c>
      <c r="K13" s="3">
        <f>K14+K15</f>
        <v>3475.0722342999998</v>
      </c>
    </row>
    <row r="14" spans="1:11" x14ac:dyDescent="0.25">
      <c r="E14" s="6" t="s">
        <v>15</v>
      </c>
      <c r="F14" s="6"/>
      <c r="G14" s="2">
        <v>3470.6499092499998</v>
      </c>
      <c r="H14" s="4">
        <f>G14/G7</f>
        <v>0.12397532452177182</v>
      </c>
      <c r="I14">
        <v>248</v>
      </c>
      <c r="J14" s="4">
        <f>I14/I7</f>
        <v>0.1065749892565535</v>
      </c>
      <c r="K14" s="2">
        <v>3474.8942342999999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2.8694404591104736E-3</v>
      </c>
      <c r="K15" s="2">
        <v>0.17799999999999999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4797.8372777000004</v>
      </c>
      <c r="H18" s="4">
        <f>G18/G5</f>
        <v>9.0637331918514058E-2</v>
      </c>
      <c r="I18">
        <v>225</v>
      </c>
      <c r="J18" s="4">
        <f>I18/I5</f>
        <v>5.0928021729289272E-2</v>
      </c>
      <c r="K18" s="2">
        <v>4798.4377828099996</v>
      </c>
    </row>
    <row r="19" spans="2:11" x14ac:dyDescent="0.25">
      <c r="E19" s="6" t="s">
        <v>20</v>
      </c>
      <c r="F19" s="6"/>
      <c r="G19" s="2">
        <v>1733.9833454499999</v>
      </c>
      <c r="H19" s="4">
        <f>G19/G5</f>
        <v>3.2757180980941596E-2</v>
      </c>
      <c r="I19">
        <v>31</v>
      </c>
      <c r="J19" s="4">
        <f>I19/I5</f>
        <v>7.0167496604798549E-3</v>
      </c>
      <c r="K19" s="2">
        <v>1132.9642115300001</v>
      </c>
    </row>
    <row r="20" spans="2:11" x14ac:dyDescent="0.25">
      <c r="E20" s="6" t="s">
        <v>21</v>
      </c>
      <c r="F20" s="6"/>
      <c r="G20" s="2">
        <v>46402.62897002</v>
      </c>
      <c r="H20" s="4">
        <f>1-H18-H19</f>
        <v>0.87660548710054431</v>
      </c>
      <c r="I20">
        <v>4125</v>
      </c>
      <c r="J20" s="4">
        <f>1-J18-J19</f>
        <v>0.94205522861023094</v>
      </c>
      <c r="K20" s="2">
        <v>44266.579539400002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44449.483002120003</v>
      </c>
      <c r="H22" s="4">
        <f>G22/G20</f>
        <v>0.95790872174156572</v>
      </c>
      <c r="I22">
        <v>3571</v>
      </c>
      <c r="J22" s="4">
        <f>I22/I20</f>
        <v>0.86569696969696974</v>
      </c>
      <c r="K22" s="2">
        <v>42476.28749717</v>
      </c>
    </row>
    <row r="23" spans="2:11" x14ac:dyDescent="0.25">
      <c r="F23" t="s">
        <v>24</v>
      </c>
      <c r="G23" s="2">
        <f>G20-G22</f>
        <v>1953.1459678999963</v>
      </c>
      <c r="H23" s="4">
        <f>1-H22</f>
        <v>4.2091278258434284E-2</v>
      </c>
      <c r="I23">
        <f>I20-I22</f>
        <v>554</v>
      </c>
      <c r="J23" s="4">
        <f>1-J22</f>
        <v>0.13430303030303026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52774.795093300003</v>
      </c>
      <c r="H26" s="4">
        <f>G26/G5</f>
        <v>0.99698392065853092</v>
      </c>
      <c r="I26">
        <v>4383</v>
      </c>
      <c r="J26" s="4">
        <f>I26/I5</f>
        <v>0.99207786328655501</v>
      </c>
      <c r="K26" s="2">
        <v>50043.422947010004</v>
      </c>
    </row>
    <row r="27" spans="2:11" x14ac:dyDescent="0.25">
      <c r="E27" s="6" t="s">
        <v>27</v>
      </c>
      <c r="F27" s="6"/>
      <c r="G27" s="2">
        <v>159.65449987</v>
      </c>
      <c r="H27" s="4">
        <f>G27/G5</f>
        <v>3.0160793414691482E-3</v>
      </c>
      <c r="I27">
        <v>26</v>
      </c>
      <c r="J27" s="4">
        <f>I27/I5</f>
        <v>5.8850158442734267E-3</v>
      </c>
      <c r="K27" s="2">
        <v>160.67209817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20709.95427685</v>
      </c>
    </row>
    <row r="3" spans="1:2" x14ac:dyDescent="0.25">
      <c r="A3" t="s">
        <v>32</v>
      </c>
      <c r="B3">
        <f>'NEWT - EU'!$G$8</f>
        <v>48218.713933970008</v>
      </c>
    </row>
    <row r="4" spans="1:2" x14ac:dyDescent="0.25">
      <c r="A4" t="s">
        <v>33</v>
      </c>
      <c r="B4">
        <f>'NEWT - EU'!$G$9</f>
        <v>3.4292647199999999</v>
      </c>
    </row>
    <row r="5" spans="1:2" x14ac:dyDescent="0.25">
      <c r="A5" t="s">
        <v>34</v>
      </c>
      <c r="B5">
        <f>'NEWT - EU'!$G$10</f>
        <v>0.23234974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956</v>
      </c>
    </row>
    <row r="16" spans="1:2" x14ac:dyDescent="0.25">
      <c r="A16" t="s">
        <v>32</v>
      </c>
      <c r="B16">
        <f>'NEWT - EU'!$I$8</f>
        <v>4057</v>
      </c>
    </row>
    <row r="17" spans="1:2" x14ac:dyDescent="0.25">
      <c r="A17" t="s">
        <v>33</v>
      </c>
      <c r="B17">
        <f>'NEWT - EU'!$I$9</f>
        <v>35</v>
      </c>
    </row>
    <row r="18" spans="1:2" x14ac:dyDescent="0.25">
      <c r="A18" t="s">
        <v>34</v>
      </c>
      <c r="B18">
        <f>'NEWT - EU'!$I$10</f>
        <v>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13421.53223585</v>
      </c>
    </row>
    <row r="28" spans="1:2" x14ac:dyDescent="0.25">
      <c r="A28" t="s">
        <v>37</v>
      </c>
      <c r="B28">
        <f>'NEWT - EU'!$G$19</f>
        <v>977.94052608000004</v>
      </c>
    </row>
    <row r="29" spans="1:2" x14ac:dyDescent="0.25">
      <c r="A29" t="s">
        <v>38</v>
      </c>
      <c r="B29">
        <f>'NEWT - EU'!$G$22</f>
        <v>53171.724396450001</v>
      </c>
    </row>
    <row r="30" spans="1:2" x14ac:dyDescent="0.25">
      <c r="A30" t="s">
        <v>39</v>
      </c>
      <c r="B30">
        <f>'NEWT - EU'!$G$23</f>
        <v>1357.4710524399998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68766.797229529999</v>
      </c>
    </row>
    <row r="41" spans="1:2" x14ac:dyDescent="0.25">
      <c r="A41" t="s">
        <v>42</v>
      </c>
      <c r="B41">
        <f>'NEWT - EU'!$G$27</f>
        <v>161.87098129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2024-12-03T10:46:34Z</dcterms:created>
  <dcterms:modified xsi:type="dcterms:W3CDTF">2024-12-03T10:46:34Z</dcterms:modified>
</cp:coreProperties>
</file>